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drawings/drawing6.xml" ContentType="application/vnd.openxmlformats-officedocument.drawing+xml"/>
  <Override PartName="/xl/activeX/activeX6.xml" ContentType="application/vnd.ms-office.activeX+xml"/>
  <Override PartName="/xl/activeX/activeX6.bin" ContentType="application/vnd.ms-office.activeX"/>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drawings/drawing8.xml" ContentType="application/vnd.openxmlformats-officedocument.drawing+xml"/>
  <Override PartName="/xl/activeX/activeX8.xml" ContentType="application/vnd.ms-office.activeX+xml"/>
  <Override PartName="/xl/activeX/activeX8.bin" ContentType="application/vnd.ms-office.activeX"/>
  <Override PartName="/xl/drawings/drawing9.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10.xml" ContentType="application/vnd.openxmlformats-officedocument.drawing+xml"/>
  <Override PartName="/xl/activeX/activeX11.xml" ContentType="application/vnd.ms-office.activeX+xml"/>
  <Override PartName="/xl/activeX/activeX11.bin" ContentType="application/vnd.ms-office.activeX"/>
  <Override PartName="/xl/drawings/drawing11.xml" ContentType="application/vnd.openxmlformats-officedocument.drawing+xml"/>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12.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P(D)\RBC implementation\Website\20240701 updates\20250319 returns\"/>
    </mc:Choice>
  </mc:AlternateContent>
  <xr:revisionPtr revIDLastSave="0" documentId="13_ncr:101_{20D6EE22-6445-45D4-A937-103806E28D5E}" xr6:coauthVersionLast="47" xr6:coauthVersionMax="47" xr10:uidLastSave="{00000000-0000-0000-0000-000000000000}"/>
  <bookViews>
    <workbookView xWindow="28680" yWindow="-120" windowWidth="29040" windowHeight="15840" firstSheet="2" activeTab="3" xr2:uid="{158A8064-B4A3-44F7-862B-9CB1E0245645}"/>
  </bookViews>
  <sheets>
    <sheet name="DropdownList" sheetId="10" state="hidden" r:id="rId1"/>
    <sheet name="DropdownNameLabel" sheetId="11" state="hidden" r:id="rId2"/>
    <sheet name="Business Performance&gt;&gt;" sheetId="14" r:id="rId3"/>
    <sheet name="B.G.R.1 GI Results (Total)" sheetId="15" r:id="rId4"/>
    <sheet name="B.G.R.1A GI Results (AY)" sheetId="16" r:id="rId5"/>
    <sheet name="B.G.R.1B GI Results (UY)" sheetId="17" r:id="rId6"/>
    <sheet name="B.G.R.2 Region" sheetId="18" r:id="rId7"/>
    <sheet name="B.G.R.4 Motor" sheetId="19" r:id="rId8"/>
    <sheet name="B.G.R.4B Motor Exposure" sheetId="20" r:id="rId9"/>
    <sheet name="B.G.R.5 EC" sheetId="21" r:id="rId10"/>
    <sheet name="B.G.R.5B EC Exposure" sheetId="22" r:id="rId11"/>
    <sheet name="B.G.TR.4 WS Generator" sheetId="23" r:id="rId12"/>
    <sheet name="B.G.TR.4.XYZ00_Claims_Cat" sheetId="24" r:id="rId13"/>
    <sheet name="Supplementary&gt;&gt;" sheetId="25" r:id="rId14"/>
    <sheet name="S.LT.Prod.3 Product Stat" sheetId="26" r:id="rId15"/>
    <sheet name="S.CG Simplified EBS" sheetId="27" r:id="rId16"/>
  </sheets>
  <definedNames>
    <definedName name="_xlnm._FilterDatabase" localSheetId="0" hidden="1">DropdownList!$A$1:$F$992</definedName>
    <definedName name="BUSINESS_TYPE_COLUMNS">#REF!</definedName>
    <definedName name="BUSS_TYPE_COLUMNS">#REF!</definedName>
    <definedName name="BUSS_TYPE_LISTS">#REF!</definedName>
    <definedName name="CHECKSUM37" localSheetId="15">'S.LT.Prod.3 Product Stat'!$F$9:$M$59</definedName>
    <definedName name="CHECKSUM37">'S.LT.Prod.3 Product Stat'!$F$9:$M$59</definedName>
    <definedName name="CHECKSUM38">'S.CG Simplified EBS'!$B$15:$M$50</definedName>
    <definedName name="DEV_MODE">#REF!</definedName>
    <definedName name="DROPDOWN_1">DropdownNameLabel!$B$1:$B$154</definedName>
    <definedName name="DROPDOWN_3">DropdownNameLabel!$C$1:$C$15</definedName>
    <definedName name="FinancialMonth">#REF!</definedName>
    <definedName name="FinancialYear">#REF!</definedName>
    <definedName name="FORMULA_COLOR">#REF!</definedName>
    <definedName name="FORMULA_COLOR_SAMPLE">#REF!</definedName>
    <definedName name="INSURANCE_HEAD">#REF!</definedName>
    <definedName name="_xlnm.Print_Area" localSheetId="3">'B.G.R.1 GI Results (Total)'!$A$1:$AD$41</definedName>
    <definedName name="_xlnm.Print_Area" localSheetId="4">'B.G.R.1A GI Results (AY)'!$A$1:$FB$74</definedName>
    <definedName name="_xlnm.Print_Area" localSheetId="5">'B.G.R.1B GI Results (UY)'!$A$1:$FA$74</definedName>
    <definedName name="_xlnm.Print_Area" localSheetId="6">'B.G.R.2 Region'!$A$1:$AA$52</definedName>
    <definedName name="_xlnm.Print_Area" localSheetId="7">'B.G.R.4 Motor'!$A$1:$X$77</definedName>
    <definedName name="_xlnm.Print_Area" localSheetId="8">'B.G.R.4B Motor Exposure'!$A$1:$V$60</definedName>
    <definedName name="_xlnm.Print_Area" localSheetId="9">'B.G.R.5 EC'!$A$1:$S$74</definedName>
    <definedName name="_xlnm.Print_Area" localSheetId="10">'B.G.R.5B EC Exposure'!$A$1:$R$52</definedName>
    <definedName name="_xlnm.Print_Area" localSheetId="12">'B.G.TR.4.XYZ00_Claims_Cat'!$A$5:$P$90</definedName>
    <definedName name="_xlnm.Print_Area" localSheetId="14">'S.LT.Prod.3 Product Stat'!$A$1:$N$70</definedName>
    <definedName name="_xlnm.Print_Titles" localSheetId="12">'B.G.TR.4.XYZ00_Claims_Cat'!$5:$12</definedName>
    <definedName name="QDAP_Full_Columns">#REF!</definedName>
    <definedName name="QDAP_ON_OFF">#REF!</definedName>
    <definedName name="QDAP_WORKSHEETS">#REF!</definedName>
    <definedName name="ReportMonth">#REF!</definedName>
    <definedName name="ReportYearEndDate">#REF!</definedName>
    <definedName name="RULE257">'S.LT.Prod.3 Product Stat'!$C$67:$E$67</definedName>
    <definedName name="RULE258">'S.LT.Prod.3 Product Stat'!$C$69</definedName>
    <definedName name="RULE325_SOURCE">'S.CG Simplified EBS'!$B$52:$L$52</definedName>
    <definedName name="RULE325_TARGET">'S.CG Simplified EBS'!$B$54:$L$54</definedName>
    <definedName name="S.CG_End_Col_0" localSheetId="15">'S.CG Simplified EBS'!$M$6</definedName>
    <definedName name="S.CG_Start_Col_0" localSheetId="15">'S.CG Simplified EBS'!$C$6</definedName>
    <definedName name="S.LT.Prod.3_End_Row_0" localSheetId="14">'S.LT.Prod.3 Product Stat'!$B$59</definedName>
    <definedName name="S.LT.Prod.3_Start_Row_0" localSheetId="14">'S.LT.Prod.3 Product Stat'!$B$9</definedName>
    <definedName name="UNLOCK_COLOR">#REF!</definedName>
    <definedName name="UNLOCK_COLOR_SAMPLE">#REF!</definedName>
    <definedName name="UNLOCK_DATECOLOR">#REF!</definedName>
    <definedName name="UNLOCK_DateCOLOR_SAMPLE">#REF!</definedName>
    <definedName name="UNLOCK_TEXTCOLOR">#REF!</definedName>
    <definedName name="UNLOCK_TextCOLOR_SAMPLE">#REF!</definedName>
    <definedName name="UNLOCK_TITLE_TEXTCOLOR">#REF!</definedName>
    <definedName name="ValuationDay" localSheetId="3">#REF!</definedName>
    <definedName name="ValuationDay" localSheetId="4">#REF!</definedName>
    <definedName name="ValuationDay" localSheetId="5">#REF!</definedName>
    <definedName name="ValuationDay" localSheetId="6">#REF!</definedName>
    <definedName name="ValuationDay" localSheetId="7">#REF!</definedName>
    <definedName name="ValuationDay" localSheetId="8">#REF!</definedName>
    <definedName name="ValuationDay" localSheetId="9">#REF!</definedName>
    <definedName name="ValuationDay" localSheetId="10">#REF!</definedName>
    <definedName name="ValuationDay" localSheetId="11">#REF!</definedName>
    <definedName name="ValuationDay" localSheetId="12">#REF!</definedName>
    <definedName name="ValuationDay" localSheetId="2">#REF!</definedName>
    <definedName name="ValuationDay" localSheetId="0">#REF!</definedName>
    <definedName name="ValuationDay" localSheetId="1">#REF!</definedName>
    <definedName name="ValuationDay" localSheetId="15">#REF!</definedName>
    <definedName name="ValuationDay" localSheetId="14">#REF!</definedName>
    <definedName name="ValuationDay" localSheetId="13">#REF!</definedName>
    <definedName name="ValuationDay">#REF!</definedName>
    <definedName name="ValuationYear" localSheetId="3">#REF!</definedName>
    <definedName name="ValuationYear" localSheetId="4">#REF!</definedName>
    <definedName name="ValuationYear" localSheetId="5">#REF!</definedName>
    <definedName name="ValuationYear" localSheetId="6">#REF!</definedName>
    <definedName name="ValuationYear" localSheetId="7">#REF!</definedName>
    <definedName name="ValuationYear" localSheetId="8">#REF!</definedName>
    <definedName name="ValuationYear" localSheetId="9">#REF!</definedName>
    <definedName name="ValuationYear" localSheetId="10">#REF!</definedName>
    <definedName name="ValuationYear" localSheetId="11">#REF!</definedName>
    <definedName name="ValuationYear" localSheetId="12">#REF!</definedName>
    <definedName name="ValuationYear" localSheetId="2">#REF!</definedName>
    <definedName name="ValuationYear" localSheetId="0">#REF!</definedName>
    <definedName name="ValuationYear" localSheetId="1">#REF!</definedName>
    <definedName name="ValuationYear" localSheetId="15">#REF!</definedName>
    <definedName name="ValuationYear" localSheetId="14">#REF!</definedName>
    <definedName name="ValuationYear" localSheetId="13">#REF!</definedName>
    <definedName name="ValuationYear">#REF!</definedName>
    <definedName name="year_end" localSheetId="3">#REF!</definedName>
    <definedName name="year_end" localSheetId="4">#REF!</definedName>
    <definedName name="year_end" localSheetId="5">#REF!</definedName>
    <definedName name="year_end" localSheetId="6">#REF!</definedName>
    <definedName name="year_end" localSheetId="7">#REF!</definedName>
    <definedName name="year_end" localSheetId="8">#REF!</definedName>
    <definedName name="year_end" localSheetId="9">#REF!</definedName>
    <definedName name="year_end" localSheetId="10">#REF!</definedName>
    <definedName name="year_end" localSheetId="11">#REF!</definedName>
    <definedName name="year_end" localSheetId="12">#REF!</definedName>
    <definedName name="year_end" localSheetId="2">#REF!</definedName>
    <definedName name="year_end" localSheetId="0">#REF!</definedName>
    <definedName name="year_end" localSheetId="1">#REF!</definedName>
    <definedName name="year_end" localSheetId="15">#REF!</definedName>
    <definedName name="year_end" localSheetId="14">#REF!</definedName>
    <definedName name="year_end" localSheetId="13">#REF!</definedName>
    <definedName name="year_e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7" l="1"/>
  <c r="B41" i="27"/>
  <c r="B42" i="27"/>
  <c r="B43" i="27"/>
  <c r="B44" i="27"/>
  <c r="B45" i="27"/>
  <c r="B46" i="27"/>
  <c r="B47" i="27"/>
  <c r="B48" i="27"/>
  <c r="B49" i="27"/>
  <c r="B40" i="27"/>
  <c r="B25" i="27"/>
  <c r="B26" i="27"/>
  <c r="B28" i="27"/>
  <c r="B29" i="27"/>
  <c r="B30" i="27"/>
  <c r="B31" i="27"/>
  <c r="B24" i="27"/>
  <c r="B15" i="27"/>
  <c r="B16" i="27"/>
  <c r="B17" i="27"/>
  <c r="B18" i="27"/>
  <c r="B19" i="27"/>
  <c r="C6" i="15"/>
  <c r="L43" i="27" l="1"/>
  <c r="L47" i="27" s="1"/>
  <c r="L50" i="27" s="1"/>
  <c r="K43" i="27"/>
  <c r="K47" i="27" s="1"/>
  <c r="K50" i="27" s="1"/>
  <c r="J43" i="27"/>
  <c r="J47" i="27" s="1"/>
  <c r="J50" i="27" s="1"/>
  <c r="I43" i="27"/>
  <c r="I47" i="27" s="1"/>
  <c r="I50" i="27" s="1"/>
  <c r="H43" i="27"/>
  <c r="H47" i="27" s="1"/>
  <c r="H50" i="27" s="1"/>
  <c r="G43" i="27"/>
  <c r="G47" i="27" s="1"/>
  <c r="G50" i="27" s="1"/>
  <c r="F43" i="27"/>
  <c r="F47" i="27" s="1"/>
  <c r="F50" i="27" s="1"/>
  <c r="E43" i="27"/>
  <c r="E47" i="27" s="1"/>
  <c r="E50" i="27" s="1"/>
  <c r="D43" i="27"/>
  <c r="D47" i="27" s="1"/>
  <c r="D50" i="27" s="1"/>
  <c r="C43" i="27"/>
  <c r="C47" i="27" s="1"/>
  <c r="C50" i="27" s="1"/>
  <c r="B39" i="27"/>
  <c r="B38" i="27"/>
  <c r="B37" i="27"/>
  <c r="B36" i="27"/>
  <c r="K33" i="27"/>
  <c r="L23" i="27"/>
  <c r="L32" i="27" s="1"/>
  <c r="L33" i="27" s="1"/>
  <c r="K23" i="27"/>
  <c r="K32" i="27" s="1"/>
  <c r="J23" i="27"/>
  <c r="J32" i="27" s="1"/>
  <c r="I23" i="27"/>
  <c r="I32" i="27" s="1"/>
  <c r="H23" i="27"/>
  <c r="H32" i="27" s="1"/>
  <c r="G23" i="27"/>
  <c r="G32" i="27" s="1"/>
  <c r="F23" i="27"/>
  <c r="F32" i="27" s="1"/>
  <c r="E23" i="27"/>
  <c r="E32" i="27" s="1"/>
  <c r="D23" i="27"/>
  <c r="D32" i="27" s="1"/>
  <c r="C23" i="27"/>
  <c r="C32" i="27" s="1"/>
  <c r="L20" i="27"/>
  <c r="K20" i="27"/>
  <c r="J20" i="27"/>
  <c r="I20" i="27"/>
  <c r="H20" i="27"/>
  <c r="G20" i="27"/>
  <c r="F20" i="27"/>
  <c r="E20" i="27"/>
  <c r="D20" i="27"/>
  <c r="C20" i="27"/>
  <c r="C69" i="26"/>
  <c r="E66" i="26"/>
  <c r="D66" i="26"/>
  <c r="C66" i="26"/>
  <c r="C67" i="26" s="1"/>
  <c r="E65" i="26"/>
  <c r="D65" i="26"/>
  <c r="O182" i="24"/>
  <c r="M182" i="24"/>
  <c r="L182" i="24"/>
  <c r="K182" i="24"/>
  <c r="J182" i="24"/>
  <c r="H182" i="24"/>
  <c r="G182" i="24"/>
  <c r="F182" i="24"/>
  <c r="N181" i="24"/>
  <c r="I181" i="24"/>
  <c r="N180" i="24"/>
  <c r="I180" i="24"/>
  <c r="N179" i="24"/>
  <c r="I179" i="24"/>
  <c r="N178" i="24"/>
  <c r="I178" i="24"/>
  <c r="N177" i="24"/>
  <c r="I177" i="24"/>
  <c r="N176" i="24"/>
  <c r="I176" i="24"/>
  <c r="N175" i="24"/>
  <c r="I175" i="24"/>
  <c r="N174" i="24"/>
  <c r="I174" i="24"/>
  <c r="N173" i="24"/>
  <c r="I173" i="24"/>
  <c r="N172" i="24"/>
  <c r="I172" i="24"/>
  <c r="N171" i="24"/>
  <c r="I171" i="24"/>
  <c r="N170" i="24"/>
  <c r="I170" i="24"/>
  <c r="N169" i="24"/>
  <c r="I169" i="24"/>
  <c r="O168" i="24"/>
  <c r="M168" i="24"/>
  <c r="L168" i="24"/>
  <c r="K168" i="24"/>
  <c r="J168" i="24"/>
  <c r="H168" i="24"/>
  <c r="G168" i="24"/>
  <c r="F168" i="24"/>
  <c r="E168" i="24"/>
  <c r="N167" i="24"/>
  <c r="I167" i="24"/>
  <c r="N166" i="24"/>
  <c r="I166" i="24"/>
  <c r="N165" i="24"/>
  <c r="I165" i="24"/>
  <c r="N164" i="24"/>
  <c r="I164" i="24"/>
  <c r="N163" i="24"/>
  <c r="I163" i="24"/>
  <c r="N162" i="24"/>
  <c r="I162" i="24"/>
  <c r="N161" i="24"/>
  <c r="I161" i="24"/>
  <c r="N160" i="24"/>
  <c r="I160" i="24"/>
  <c r="N159" i="24"/>
  <c r="I159" i="24"/>
  <c r="N158" i="24"/>
  <c r="I158" i="24"/>
  <c r="N157" i="24"/>
  <c r="I157" i="24"/>
  <c r="N156" i="24"/>
  <c r="I156" i="24"/>
  <c r="N155" i="24"/>
  <c r="I155" i="24"/>
  <c r="O154" i="24"/>
  <c r="M154" i="24"/>
  <c r="L154" i="24"/>
  <c r="K154" i="24"/>
  <c r="J154" i="24"/>
  <c r="H154" i="24"/>
  <c r="G154" i="24"/>
  <c r="F154" i="24"/>
  <c r="I154" i="24" s="1"/>
  <c r="N153" i="24"/>
  <c r="I153" i="24"/>
  <c r="N152" i="24"/>
  <c r="I152" i="24"/>
  <c r="N151" i="24"/>
  <c r="I151" i="24"/>
  <c r="N150" i="24"/>
  <c r="I150" i="24"/>
  <c r="N149" i="24"/>
  <c r="I149" i="24"/>
  <c r="N148" i="24"/>
  <c r="I148" i="24"/>
  <c r="N147" i="24"/>
  <c r="I147" i="24"/>
  <c r="N146" i="24"/>
  <c r="I146" i="24"/>
  <c r="N145" i="24"/>
  <c r="I145" i="24"/>
  <c r="N144" i="24"/>
  <c r="I144" i="24"/>
  <c r="N143" i="24"/>
  <c r="I143" i="24"/>
  <c r="N142" i="24"/>
  <c r="I142" i="24"/>
  <c r="N141" i="24"/>
  <c r="I141" i="24"/>
  <c r="O140" i="24"/>
  <c r="M140" i="24"/>
  <c r="L140" i="24"/>
  <c r="K140" i="24"/>
  <c r="J140" i="24"/>
  <c r="H140" i="24"/>
  <c r="G140" i="24"/>
  <c r="F140" i="24"/>
  <c r="I140" i="24" s="1"/>
  <c r="E140" i="24"/>
  <c r="N139" i="24"/>
  <c r="I139" i="24"/>
  <c r="N138" i="24"/>
  <c r="I138" i="24"/>
  <c r="N137" i="24"/>
  <c r="I137" i="24"/>
  <c r="N136" i="24"/>
  <c r="I136" i="24"/>
  <c r="N135" i="24"/>
  <c r="I135" i="24"/>
  <c r="N134" i="24"/>
  <c r="I134" i="24"/>
  <c r="N133" i="24"/>
  <c r="I133" i="24"/>
  <c r="N132" i="24"/>
  <c r="I132" i="24"/>
  <c r="N131" i="24"/>
  <c r="I131" i="24"/>
  <c r="N130" i="24"/>
  <c r="I130" i="24"/>
  <c r="N129" i="24"/>
  <c r="I129" i="24"/>
  <c r="N128" i="24"/>
  <c r="I128" i="24"/>
  <c r="N127" i="24"/>
  <c r="I127" i="24"/>
  <c r="O126" i="24"/>
  <c r="M126" i="24"/>
  <c r="L126" i="24"/>
  <c r="K126" i="24"/>
  <c r="N126" i="24" s="1"/>
  <c r="J126" i="24"/>
  <c r="H126" i="24"/>
  <c r="G126" i="24"/>
  <c r="F126" i="24"/>
  <c r="I126" i="24" s="1"/>
  <c r="E126" i="24"/>
  <c r="N125" i="24"/>
  <c r="I125" i="24"/>
  <c r="N124" i="24"/>
  <c r="I124" i="24"/>
  <c r="N123" i="24"/>
  <c r="I123" i="24"/>
  <c r="N122" i="24"/>
  <c r="I122" i="24"/>
  <c r="N121" i="24"/>
  <c r="I121" i="24"/>
  <c r="N120" i="24"/>
  <c r="I120" i="24"/>
  <c r="N119" i="24"/>
  <c r="I119" i="24"/>
  <c r="N118" i="24"/>
  <c r="I118" i="24"/>
  <c r="N117" i="24"/>
  <c r="I117" i="24"/>
  <c r="N116" i="24"/>
  <c r="I116" i="24"/>
  <c r="N115" i="24"/>
  <c r="I115" i="24"/>
  <c r="N114" i="24"/>
  <c r="I114" i="24"/>
  <c r="N113" i="24"/>
  <c r="I113" i="24"/>
  <c r="N112" i="24"/>
  <c r="I112" i="24"/>
  <c r="N111" i="24"/>
  <c r="I111" i="24"/>
  <c r="N110" i="24"/>
  <c r="I110" i="24"/>
  <c r="N109" i="24"/>
  <c r="I109" i="24"/>
  <c r="N108" i="24"/>
  <c r="I108" i="24"/>
  <c r="N107" i="24"/>
  <c r="I107" i="24"/>
  <c r="N106" i="24"/>
  <c r="I106" i="24"/>
  <c r="N105" i="24"/>
  <c r="I105" i="24"/>
  <c r="N104" i="24"/>
  <c r="I104" i="24"/>
  <c r="N103" i="24"/>
  <c r="I103" i="24"/>
  <c r="N102" i="24"/>
  <c r="I102" i="24"/>
  <c r="N101" i="24"/>
  <c r="I101" i="24"/>
  <c r="N100" i="24"/>
  <c r="I100" i="24"/>
  <c r="N99" i="24"/>
  <c r="I99" i="24"/>
  <c r="O97" i="24"/>
  <c r="M97" i="24"/>
  <c r="L97" i="24"/>
  <c r="K97" i="24"/>
  <c r="N97" i="24" s="1"/>
  <c r="J97" i="24"/>
  <c r="H97" i="24"/>
  <c r="G97" i="24"/>
  <c r="F97" i="24"/>
  <c r="I97" i="24" s="1"/>
  <c r="N96" i="24"/>
  <c r="I96" i="24"/>
  <c r="N95" i="24"/>
  <c r="I95" i="24"/>
  <c r="N94" i="24"/>
  <c r="I94" i="24"/>
  <c r="N93" i="24"/>
  <c r="I93" i="24"/>
  <c r="N92" i="24"/>
  <c r="I92" i="24"/>
  <c r="N91" i="24"/>
  <c r="I91" i="24"/>
  <c r="N90" i="24"/>
  <c r="I90" i="24"/>
  <c r="N89" i="24"/>
  <c r="I89" i="24"/>
  <c r="N88" i="24"/>
  <c r="I88" i="24"/>
  <c r="N87" i="24"/>
  <c r="I87" i="24"/>
  <c r="N86" i="24"/>
  <c r="I86" i="24"/>
  <c r="N85" i="24"/>
  <c r="I85" i="24"/>
  <c r="N84" i="24"/>
  <c r="I84" i="24"/>
  <c r="O83" i="24"/>
  <c r="M83" i="24"/>
  <c r="L83" i="24"/>
  <c r="K83" i="24"/>
  <c r="N83" i="24" s="1"/>
  <c r="J83" i="24"/>
  <c r="H83" i="24"/>
  <c r="G83" i="24"/>
  <c r="F83" i="24"/>
  <c r="I83" i="24" s="1"/>
  <c r="E83" i="24"/>
  <c r="N82" i="24"/>
  <c r="I82" i="24"/>
  <c r="N81" i="24"/>
  <c r="I81" i="24"/>
  <c r="N80" i="24"/>
  <c r="I80" i="24"/>
  <c r="N79" i="24"/>
  <c r="I79" i="24"/>
  <c r="N78" i="24"/>
  <c r="I78" i="24"/>
  <c r="N77" i="24"/>
  <c r="I77" i="24"/>
  <c r="N76" i="24"/>
  <c r="I76" i="24"/>
  <c r="N75" i="24"/>
  <c r="I75" i="24"/>
  <c r="N74" i="24"/>
  <c r="I74" i="24"/>
  <c r="N73" i="24"/>
  <c r="I73" i="24"/>
  <c r="N72" i="24"/>
  <c r="I72" i="24"/>
  <c r="N71" i="24"/>
  <c r="I71" i="24"/>
  <c r="N70" i="24"/>
  <c r="I70" i="24"/>
  <c r="O69" i="24"/>
  <c r="M69" i="24"/>
  <c r="L69" i="24"/>
  <c r="K69" i="24"/>
  <c r="N69" i="24" s="1"/>
  <c r="J69" i="24"/>
  <c r="H69" i="24"/>
  <c r="G69" i="24"/>
  <c r="F69" i="24"/>
  <c r="N68" i="24"/>
  <c r="I68" i="24"/>
  <c r="N67" i="24"/>
  <c r="I67" i="24"/>
  <c r="N66" i="24"/>
  <c r="I66" i="24"/>
  <c r="N65" i="24"/>
  <c r="I65" i="24"/>
  <c r="N64" i="24"/>
  <c r="I64" i="24"/>
  <c r="N63" i="24"/>
  <c r="I63" i="24"/>
  <c r="N62" i="24"/>
  <c r="I62" i="24"/>
  <c r="N61" i="24"/>
  <c r="I61" i="24"/>
  <c r="N60" i="24"/>
  <c r="I60" i="24"/>
  <c r="N59" i="24"/>
  <c r="I59" i="24"/>
  <c r="N58" i="24"/>
  <c r="I58" i="24"/>
  <c r="N57" i="24"/>
  <c r="I57" i="24"/>
  <c r="N56" i="24"/>
  <c r="I56" i="24"/>
  <c r="O55" i="24"/>
  <c r="M55" i="24"/>
  <c r="L55" i="24"/>
  <c r="K55" i="24"/>
  <c r="J55" i="24"/>
  <c r="H55" i="24"/>
  <c r="G55" i="24"/>
  <c r="F55" i="24"/>
  <c r="E55" i="24"/>
  <c r="N54" i="24"/>
  <c r="I54" i="24"/>
  <c r="N53" i="24"/>
  <c r="I53" i="24"/>
  <c r="N52" i="24"/>
  <c r="I52" i="24"/>
  <c r="N51" i="24"/>
  <c r="I51" i="24"/>
  <c r="N50" i="24"/>
  <c r="I50" i="24"/>
  <c r="N49" i="24"/>
  <c r="I49" i="24"/>
  <c r="N48" i="24"/>
  <c r="I48" i="24"/>
  <c r="N47" i="24"/>
  <c r="I47" i="24"/>
  <c r="N46" i="24"/>
  <c r="I46" i="24"/>
  <c r="N45" i="24"/>
  <c r="I45" i="24"/>
  <c r="N44" i="24"/>
  <c r="I44" i="24"/>
  <c r="N43" i="24"/>
  <c r="I43" i="24"/>
  <c r="N42" i="24"/>
  <c r="I42" i="24"/>
  <c r="O41" i="24"/>
  <c r="M41" i="24"/>
  <c r="L41" i="24"/>
  <c r="K41" i="24"/>
  <c r="J41" i="24"/>
  <c r="H41" i="24"/>
  <c r="G41" i="24"/>
  <c r="F41" i="24"/>
  <c r="E41" i="24"/>
  <c r="N40" i="24"/>
  <c r="I40" i="24"/>
  <c r="N39" i="24"/>
  <c r="I39" i="24"/>
  <c r="N38" i="24"/>
  <c r="I38" i="24"/>
  <c r="N37" i="24"/>
  <c r="I37" i="24"/>
  <c r="N36" i="24"/>
  <c r="I36" i="24"/>
  <c r="N35" i="24"/>
  <c r="I35" i="24"/>
  <c r="N34" i="24"/>
  <c r="I34" i="24"/>
  <c r="N33" i="24"/>
  <c r="I33" i="24"/>
  <c r="N32" i="24"/>
  <c r="I32" i="24"/>
  <c r="N31" i="24"/>
  <c r="I31" i="24"/>
  <c r="N30" i="24"/>
  <c r="I30" i="24"/>
  <c r="N29" i="24"/>
  <c r="I29" i="24"/>
  <c r="N28" i="24"/>
  <c r="I28" i="24"/>
  <c r="N27" i="24"/>
  <c r="I27" i="24"/>
  <c r="N26" i="24"/>
  <c r="I26" i="24"/>
  <c r="N25" i="24"/>
  <c r="I25" i="24"/>
  <c r="N24" i="24"/>
  <c r="I24" i="24"/>
  <c r="N23" i="24"/>
  <c r="I23" i="24"/>
  <c r="N22" i="24"/>
  <c r="I22" i="24"/>
  <c r="N21" i="24"/>
  <c r="I21" i="24"/>
  <c r="N20" i="24"/>
  <c r="I20" i="24"/>
  <c r="N19" i="24"/>
  <c r="I19" i="24"/>
  <c r="N18" i="24"/>
  <c r="I18" i="24"/>
  <c r="N17" i="24"/>
  <c r="I17" i="24"/>
  <c r="N16" i="24"/>
  <c r="I16" i="24"/>
  <c r="N15" i="24"/>
  <c r="I15" i="24"/>
  <c r="N14" i="24"/>
  <c r="I14" i="24"/>
  <c r="D49" i="22"/>
  <c r="C49" i="22"/>
  <c r="K30" i="22"/>
  <c r="I30" i="22"/>
  <c r="Q24" i="22"/>
  <c r="P24" i="22"/>
  <c r="O24" i="22"/>
  <c r="N24" i="22"/>
  <c r="M24" i="22"/>
  <c r="L24" i="22"/>
  <c r="J24" i="22"/>
  <c r="H24" i="22"/>
  <c r="G24" i="22"/>
  <c r="F24" i="22"/>
  <c r="E24" i="22"/>
  <c r="D24" i="22"/>
  <c r="Q16" i="22"/>
  <c r="Q18" i="22" s="1"/>
  <c r="P16" i="22"/>
  <c r="P23" i="22" s="1"/>
  <c r="O16" i="22"/>
  <c r="O23" i="22" s="1"/>
  <c r="N16" i="22"/>
  <c r="M16" i="22"/>
  <c r="M23" i="22" s="1"/>
  <c r="L16" i="22"/>
  <c r="L18" i="22" s="1"/>
  <c r="K16" i="22"/>
  <c r="K18" i="22" s="1"/>
  <c r="J16" i="22"/>
  <c r="J23" i="22" s="1"/>
  <c r="I16" i="22"/>
  <c r="I29" i="22" s="1"/>
  <c r="H16" i="22"/>
  <c r="H23" i="22" s="1"/>
  <c r="G16" i="22"/>
  <c r="G23" i="22" s="1"/>
  <c r="F16" i="22"/>
  <c r="F23" i="22" s="1"/>
  <c r="E16" i="22"/>
  <c r="E23" i="22" s="1"/>
  <c r="D16" i="22"/>
  <c r="D23" i="22" s="1"/>
  <c r="E68" i="21"/>
  <c r="D68" i="21"/>
  <c r="E52" i="21"/>
  <c r="D52" i="21"/>
  <c r="E51" i="21"/>
  <c r="D51" i="21"/>
  <c r="E50" i="21"/>
  <c r="D50" i="21"/>
  <c r="E49" i="21"/>
  <c r="D49" i="21"/>
  <c r="R44" i="21"/>
  <c r="R42" i="21"/>
  <c r="Q41" i="21"/>
  <c r="P41" i="21"/>
  <c r="O41" i="21"/>
  <c r="N41" i="21"/>
  <c r="M41" i="21"/>
  <c r="L41" i="21"/>
  <c r="K41" i="21"/>
  <c r="J41" i="21"/>
  <c r="I41" i="21"/>
  <c r="H41" i="21"/>
  <c r="G41" i="21"/>
  <c r="F41" i="21"/>
  <c r="E41" i="21"/>
  <c r="D41" i="21"/>
  <c r="R40" i="21"/>
  <c r="R36" i="21"/>
  <c r="R34" i="21"/>
  <c r="D63" i="21" s="1"/>
  <c r="R33" i="21"/>
  <c r="Q32" i="21"/>
  <c r="P32" i="21"/>
  <c r="O32" i="21"/>
  <c r="N32" i="21"/>
  <c r="M32" i="21"/>
  <c r="L32" i="21"/>
  <c r="K32" i="21"/>
  <c r="J32" i="21"/>
  <c r="I32" i="21"/>
  <c r="H32" i="21"/>
  <c r="G32" i="21"/>
  <c r="F32" i="21"/>
  <c r="E32" i="21"/>
  <c r="D32" i="21"/>
  <c r="R31" i="21"/>
  <c r="R30" i="21"/>
  <c r="R29" i="21"/>
  <c r="D62" i="21" s="1"/>
  <c r="Q28" i="21"/>
  <c r="Q37" i="21" s="1"/>
  <c r="P28" i="21"/>
  <c r="P37" i="21" s="1"/>
  <c r="O28" i="21"/>
  <c r="O37" i="21" s="1"/>
  <c r="N28" i="21"/>
  <c r="M28" i="21"/>
  <c r="M37" i="21" s="1"/>
  <c r="M43" i="21" s="1"/>
  <c r="M45" i="21" s="1"/>
  <c r="L28" i="21"/>
  <c r="K28" i="21"/>
  <c r="K37" i="21" s="1"/>
  <c r="J28" i="21"/>
  <c r="I28" i="21"/>
  <c r="I37" i="21" s="1"/>
  <c r="H28" i="21"/>
  <c r="G28" i="21"/>
  <c r="F28" i="21"/>
  <c r="E28" i="21"/>
  <c r="E37" i="21" s="1"/>
  <c r="D28" i="21"/>
  <c r="R27" i="21"/>
  <c r="D61" i="21" s="1"/>
  <c r="R26" i="21"/>
  <c r="D60" i="21" s="1"/>
  <c r="R25" i="21"/>
  <c r="R19" i="21"/>
  <c r="R18" i="21"/>
  <c r="R17" i="21"/>
  <c r="D59" i="21" s="1"/>
  <c r="R15" i="21"/>
  <c r="D58" i="21" s="1"/>
  <c r="R14" i="21"/>
  <c r="D58" i="20"/>
  <c r="C58" i="20"/>
  <c r="T30" i="20"/>
  <c r="R30" i="20"/>
  <c r="P30" i="20"/>
  <c r="N30" i="20"/>
  <c r="L30" i="20"/>
  <c r="J30" i="20"/>
  <c r="H30" i="20"/>
  <c r="F30" i="20"/>
  <c r="D30" i="20"/>
  <c r="U24" i="20"/>
  <c r="T24" i="20"/>
  <c r="S24" i="20"/>
  <c r="R24" i="20"/>
  <c r="Q24" i="20"/>
  <c r="P24" i="20"/>
  <c r="O24" i="20"/>
  <c r="N24" i="20"/>
  <c r="M24" i="20"/>
  <c r="L24" i="20"/>
  <c r="K24" i="20"/>
  <c r="J24" i="20"/>
  <c r="I24" i="20"/>
  <c r="H24" i="20"/>
  <c r="G24" i="20"/>
  <c r="F24" i="20"/>
  <c r="E24" i="20"/>
  <c r="D24" i="20"/>
  <c r="U16" i="20"/>
  <c r="U18" i="20" s="1"/>
  <c r="T16" i="20"/>
  <c r="T23" i="20" s="1"/>
  <c r="S16" i="20"/>
  <c r="S23" i="20" s="1"/>
  <c r="R16" i="20"/>
  <c r="R23" i="20" s="1"/>
  <c r="Q16" i="20"/>
  <c r="Q23" i="20" s="1"/>
  <c r="P16" i="20"/>
  <c r="P23" i="20" s="1"/>
  <c r="O16" i="20"/>
  <c r="O23" i="20" s="1"/>
  <c r="N16" i="20"/>
  <c r="N23" i="20" s="1"/>
  <c r="M16" i="20"/>
  <c r="M23" i="20" s="1"/>
  <c r="L16" i="20"/>
  <c r="L18" i="20" s="1"/>
  <c r="K16" i="20"/>
  <c r="K18" i="20" s="1"/>
  <c r="J16" i="20"/>
  <c r="J23" i="20" s="1"/>
  <c r="I16" i="20"/>
  <c r="I23" i="20" s="1"/>
  <c r="H16" i="20"/>
  <c r="H23" i="20" s="1"/>
  <c r="G16" i="20"/>
  <c r="G23" i="20" s="1"/>
  <c r="F16" i="20"/>
  <c r="F29" i="20" s="1"/>
  <c r="E16" i="20"/>
  <c r="E18" i="20" s="1"/>
  <c r="D16" i="20"/>
  <c r="W46" i="19"/>
  <c r="V46" i="19"/>
  <c r="W44" i="19"/>
  <c r="V44" i="19"/>
  <c r="U43" i="19"/>
  <c r="T43" i="19"/>
  <c r="S43" i="19"/>
  <c r="R43" i="19"/>
  <c r="Q43" i="19"/>
  <c r="P43" i="19"/>
  <c r="O43" i="19"/>
  <c r="N43" i="19"/>
  <c r="M43" i="19"/>
  <c r="L43" i="19"/>
  <c r="K43" i="19"/>
  <c r="J43" i="19"/>
  <c r="I43" i="19"/>
  <c r="H43" i="19"/>
  <c r="G43" i="19"/>
  <c r="F43" i="19"/>
  <c r="E43" i="19"/>
  <c r="D43" i="19"/>
  <c r="W42" i="19"/>
  <c r="V42" i="19"/>
  <c r="W38" i="19"/>
  <c r="V38" i="19"/>
  <c r="W36" i="19"/>
  <c r="V36" i="19"/>
  <c r="D66" i="19" s="1"/>
  <c r="W35" i="19"/>
  <c r="V35" i="19"/>
  <c r="U34" i="19"/>
  <c r="T34" i="19"/>
  <c r="S34" i="19"/>
  <c r="R34" i="19"/>
  <c r="Q34" i="19"/>
  <c r="P34" i="19"/>
  <c r="O34" i="19"/>
  <c r="N34" i="19"/>
  <c r="M34" i="19"/>
  <c r="L34" i="19"/>
  <c r="K34" i="19"/>
  <c r="J34" i="19"/>
  <c r="I34" i="19"/>
  <c r="H34" i="19"/>
  <c r="G34" i="19"/>
  <c r="F34" i="19"/>
  <c r="E34" i="19"/>
  <c r="D34" i="19"/>
  <c r="W33" i="19"/>
  <c r="V33" i="19"/>
  <c r="W32" i="19"/>
  <c r="V32" i="19"/>
  <c r="W31" i="19"/>
  <c r="V31" i="19"/>
  <c r="U30" i="19"/>
  <c r="T30" i="19"/>
  <c r="S30" i="19"/>
  <c r="R30" i="19"/>
  <c r="Q30" i="19"/>
  <c r="P30" i="19"/>
  <c r="O30" i="19"/>
  <c r="N30" i="19"/>
  <c r="M30" i="19"/>
  <c r="L30" i="19"/>
  <c r="K30" i="19"/>
  <c r="J30" i="19"/>
  <c r="I30" i="19"/>
  <c r="H30" i="19"/>
  <c r="G30" i="19"/>
  <c r="F30" i="19"/>
  <c r="E30" i="19"/>
  <c r="D30" i="19"/>
  <c r="W29" i="19"/>
  <c r="V29" i="19"/>
  <c r="W28" i="19"/>
  <c r="V28" i="19"/>
  <c r="D63" i="19" s="1"/>
  <c r="W27" i="19"/>
  <c r="V27" i="19"/>
  <c r="W20" i="19"/>
  <c r="V20" i="19"/>
  <c r="D71" i="19" s="1"/>
  <c r="W19" i="19"/>
  <c r="V19" i="19"/>
  <c r="W18" i="19"/>
  <c r="V18" i="19"/>
  <c r="W16" i="19"/>
  <c r="V16" i="19"/>
  <c r="W15" i="19"/>
  <c r="V15" i="19"/>
  <c r="E51" i="18"/>
  <c r="E41" i="18"/>
  <c r="Y35" i="18"/>
  <c r="X35" i="18"/>
  <c r="W35" i="18"/>
  <c r="V35" i="18"/>
  <c r="U35" i="18"/>
  <c r="T35" i="18"/>
  <c r="S35" i="18"/>
  <c r="R35" i="18"/>
  <c r="Q35" i="18"/>
  <c r="P35" i="18"/>
  <c r="O35" i="18"/>
  <c r="N35" i="18"/>
  <c r="M35" i="18"/>
  <c r="L35" i="18"/>
  <c r="K35" i="18"/>
  <c r="J35" i="18"/>
  <c r="I35" i="18"/>
  <c r="H35" i="18"/>
  <c r="G35" i="18"/>
  <c r="F35" i="18"/>
  <c r="Z34" i="18"/>
  <c r="Z32" i="18"/>
  <c r="Y30" i="18"/>
  <c r="X30" i="18"/>
  <c r="W30" i="18"/>
  <c r="Z25" i="18"/>
  <c r="Z24" i="18"/>
  <c r="Z22" i="18"/>
  <c r="E40" i="18" s="1"/>
  <c r="Z21" i="18"/>
  <c r="Z19" i="18"/>
  <c r="Z18" i="18"/>
  <c r="E39" i="18" s="1"/>
  <c r="Z16" i="18"/>
  <c r="E38" i="18" s="1"/>
  <c r="Z15" i="18"/>
  <c r="EY72" i="17"/>
  <c r="EM72" i="17"/>
  <c r="EA72" i="17"/>
  <c r="DO72" i="17"/>
  <c r="CA72" i="17"/>
  <c r="BO72" i="17"/>
  <c r="BC72" i="17"/>
  <c r="AQ72" i="17"/>
  <c r="EY71" i="17"/>
  <c r="EM71" i="17"/>
  <c r="EA71" i="17"/>
  <c r="DO71" i="17"/>
  <c r="CA71" i="17"/>
  <c r="BO71" i="17"/>
  <c r="BC71" i="17"/>
  <c r="AQ71" i="17"/>
  <c r="EY70" i="17"/>
  <c r="EM70" i="17"/>
  <c r="EA70" i="17"/>
  <c r="DO70" i="17"/>
  <c r="CA70" i="17"/>
  <c r="BO70" i="17"/>
  <c r="BC70" i="17"/>
  <c r="AQ70" i="17"/>
  <c r="EY69" i="17"/>
  <c r="EM69" i="17"/>
  <c r="EA69" i="17"/>
  <c r="DO69" i="17"/>
  <c r="CA69" i="17"/>
  <c r="BO69" i="17"/>
  <c r="BC69" i="17"/>
  <c r="AQ69" i="17"/>
  <c r="EY67" i="17"/>
  <c r="EM67" i="17"/>
  <c r="EA67" i="17"/>
  <c r="DO67" i="17"/>
  <c r="CA67" i="17"/>
  <c r="BO67" i="17"/>
  <c r="BC67" i="17"/>
  <c r="AQ67" i="17"/>
  <c r="EY66" i="17"/>
  <c r="EM66" i="17"/>
  <c r="EA66" i="17"/>
  <c r="DO66" i="17"/>
  <c r="CA66" i="17"/>
  <c r="BO66" i="17"/>
  <c r="BC66" i="17"/>
  <c r="AQ66" i="17"/>
  <c r="EY65" i="17"/>
  <c r="EM65" i="17"/>
  <c r="EA65" i="17"/>
  <c r="DO65" i="17"/>
  <c r="CA65" i="17"/>
  <c r="BO65" i="17"/>
  <c r="BC65" i="17"/>
  <c r="AQ65" i="17"/>
  <c r="EY64" i="17"/>
  <c r="EM64" i="17"/>
  <c r="EA64" i="17"/>
  <c r="DO64" i="17"/>
  <c r="CA64" i="17"/>
  <c r="BO64" i="17"/>
  <c r="BC64" i="17"/>
  <c r="AQ64" i="17"/>
  <c r="EY62" i="17"/>
  <c r="EM62" i="17"/>
  <c r="EA62" i="17"/>
  <c r="DO62" i="17"/>
  <c r="CA62" i="17"/>
  <c r="BO62" i="17"/>
  <c r="BC62" i="17"/>
  <c r="AQ62" i="17"/>
  <c r="EY61" i="17"/>
  <c r="EM61" i="17"/>
  <c r="EA61" i="17"/>
  <c r="DO61" i="17"/>
  <c r="CA61" i="17"/>
  <c r="BO61" i="17"/>
  <c r="BC61" i="17"/>
  <c r="AQ61" i="17"/>
  <c r="EY50" i="17"/>
  <c r="EM50" i="17"/>
  <c r="EA50" i="17"/>
  <c r="DO50" i="17"/>
  <c r="CA50" i="17"/>
  <c r="BO50" i="17"/>
  <c r="BC50" i="17"/>
  <c r="AQ50" i="17"/>
  <c r="EY48" i="17"/>
  <c r="EM48" i="17"/>
  <c r="EA48" i="17"/>
  <c r="DO48" i="17"/>
  <c r="CA48" i="17"/>
  <c r="BO48" i="17"/>
  <c r="BC48" i="17"/>
  <c r="AQ48" i="17"/>
  <c r="EX47" i="17"/>
  <c r="EW47" i="17"/>
  <c r="EV47" i="17"/>
  <c r="EU47" i="17"/>
  <c r="ET47" i="17"/>
  <c r="ES47" i="17"/>
  <c r="ER47" i="17"/>
  <c r="EQ47" i="17"/>
  <c r="EP47" i="17"/>
  <c r="EO47" i="17"/>
  <c r="EN47" i="17"/>
  <c r="EL47" i="17"/>
  <c r="EK47" i="17"/>
  <c r="EJ47" i="17"/>
  <c r="EI47" i="17"/>
  <c r="EH47" i="17"/>
  <c r="EG47" i="17"/>
  <c r="EF47" i="17"/>
  <c r="EE47" i="17"/>
  <c r="ED47" i="17"/>
  <c r="EC47" i="17"/>
  <c r="EB47" i="17"/>
  <c r="DZ47" i="17"/>
  <c r="DY47" i="17"/>
  <c r="DX47" i="17"/>
  <c r="DW47" i="17"/>
  <c r="DV47" i="17"/>
  <c r="DU47" i="17"/>
  <c r="DT47" i="17"/>
  <c r="DS47" i="17"/>
  <c r="DR47" i="17"/>
  <c r="DQ47" i="17"/>
  <c r="DP47" i="17"/>
  <c r="DN47" i="17"/>
  <c r="DM47" i="17"/>
  <c r="DL47" i="17"/>
  <c r="DK47" i="17"/>
  <c r="DJ47" i="17"/>
  <c r="DI47" i="17"/>
  <c r="DH47" i="17"/>
  <c r="DG47" i="17"/>
  <c r="DF47" i="17"/>
  <c r="DE47" i="17"/>
  <c r="DD47" i="17"/>
  <c r="BZ47" i="17"/>
  <c r="BY47" i="17"/>
  <c r="BX47" i="17"/>
  <c r="BW47" i="17"/>
  <c r="BV47" i="17"/>
  <c r="BU47" i="17"/>
  <c r="BT47" i="17"/>
  <c r="BS47" i="17"/>
  <c r="BR47" i="17"/>
  <c r="BQ47" i="17"/>
  <c r="BP47" i="17"/>
  <c r="BN47" i="17"/>
  <c r="BM47" i="17"/>
  <c r="BL47" i="17"/>
  <c r="BK47" i="17"/>
  <c r="BJ47" i="17"/>
  <c r="BI47" i="17"/>
  <c r="BH47" i="17"/>
  <c r="BG47" i="17"/>
  <c r="BF47" i="17"/>
  <c r="BE47" i="17"/>
  <c r="BD47" i="17"/>
  <c r="BB47" i="17"/>
  <c r="BA47" i="17"/>
  <c r="AZ47" i="17"/>
  <c r="AY47" i="17"/>
  <c r="AX47" i="17"/>
  <c r="AW47" i="17"/>
  <c r="AV47" i="17"/>
  <c r="AU47" i="17"/>
  <c r="AT47" i="17"/>
  <c r="AS47" i="17"/>
  <c r="AR47" i="17"/>
  <c r="AP47" i="17"/>
  <c r="AO47" i="17"/>
  <c r="AN47" i="17"/>
  <c r="AM47" i="17"/>
  <c r="AL47" i="17"/>
  <c r="AK47" i="17"/>
  <c r="AJ47" i="17"/>
  <c r="AI47" i="17"/>
  <c r="AH47" i="17"/>
  <c r="AG47" i="17"/>
  <c r="AF47" i="17"/>
  <c r="EY46" i="17"/>
  <c r="EM46" i="17"/>
  <c r="EA46" i="17"/>
  <c r="DO46" i="17"/>
  <c r="CA46" i="17"/>
  <c r="BO46" i="17"/>
  <c r="BC46" i="17"/>
  <c r="AQ46" i="17"/>
  <c r="EY45" i="17"/>
  <c r="EM45" i="17"/>
  <c r="EA45" i="17"/>
  <c r="DO45" i="17"/>
  <c r="CA45" i="17"/>
  <c r="BO45" i="17"/>
  <c r="BC45" i="17"/>
  <c r="AQ45" i="17"/>
  <c r="EY44" i="17"/>
  <c r="EM44" i="17"/>
  <c r="EA44" i="17"/>
  <c r="DO44" i="17"/>
  <c r="CA44" i="17"/>
  <c r="BO44" i="17"/>
  <c r="BC44" i="17"/>
  <c r="AQ44" i="17"/>
  <c r="EY42" i="17"/>
  <c r="EM42" i="17"/>
  <c r="EA42" i="17"/>
  <c r="DO42" i="17"/>
  <c r="CA42" i="17"/>
  <c r="BO42" i="17"/>
  <c r="BC42" i="17"/>
  <c r="AQ42" i="17"/>
  <c r="EY41" i="17"/>
  <c r="EM41" i="17"/>
  <c r="EA41" i="17"/>
  <c r="DO41" i="17"/>
  <c r="CA41" i="17"/>
  <c r="BO41" i="17"/>
  <c r="BC41" i="17"/>
  <c r="AQ41" i="17"/>
  <c r="EY40" i="17"/>
  <c r="EM40" i="17"/>
  <c r="EA40" i="17"/>
  <c r="DO40" i="17"/>
  <c r="CA40" i="17"/>
  <c r="BO40" i="17"/>
  <c r="BC40" i="17"/>
  <c r="AQ40" i="17"/>
  <c r="EY39" i="17"/>
  <c r="EM39" i="17"/>
  <c r="EA39" i="17"/>
  <c r="DO39" i="17"/>
  <c r="CA39" i="17"/>
  <c r="BO39" i="17"/>
  <c r="BC39" i="17"/>
  <c r="AQ39" i="17"/>
  <c r="EX38" i="17"/>
  <c r="EW38" i="17"/>
  <c r="EV38" i="17"/>
  <c r="EU38" i="17"/>
  <c r="ET38" i="17"/>
  <c r="ES38" i="17"/>
  <c r="ER38" i="17"/>
  <c r="EQ38" i="17"/>
  <c r="EP38" i="17"/>
  <c r="EO38" i="17"/>
  <c r="EN38" i="17"/>
  <c r="EL38" i="17"/>
  <c r="EK38" i="17"/>
  <c r="EJ38" i="17"/>
  <c r="EI38" i="17"/>
  <c r="EH38" i="17"/>
  <c r="EG38" i="17"/>
  <c r="EF38" i="17"/>
  <c r="EE38" i="17"/>
  <c r="ED38" i="17"/>
  <c r="EC38" i="17"/>
  <c r="EB38" i="17"/>
  <c r="DZ38" i="17"/>
  <c r="DY38" i="17"/>
  <c r="DX38" i="17"/>
  <c r="DW38" i="17"/>
  <c r="DV38" i="17"/>
  <c r="DU38" i="17"/>
  <c r="DT38" i="17"/>
  <c r="DS38" i="17"/>
  <c r="DR38" i="17"/>
  <c r="DQ38" i="17"/>
  <c r="DP38" i="17"/>
  <c r="DN38" i="17"/>
  <c r="DM38" i="17"/>
  <c r="DL38" i="17"/>
  <c r="DK38" i="17"/>
  <c r="DJ38" i="17"/>
  <c r="DI38" i="17"/>
  <c r="DH38" i="17"/>
  <c r="DG38" i="17"/>
  <c r="DF38" i="17"/>
  <c r="DE38" i="17"/>
  <c r="DD38" i="17"/>
  <c r="BZ38" i="17"/>
  <c r="BY38" i="17"/>
  <c r="BX38" i="17"/>
  <c r="BW38" i="17"/>
  <c r="BV38" i="17"/>
  <c r="BU38" i="17"/>
  <c r="BT38" i="17"/>
  <c r="BS38" i="17"/>
  <c r="BR38" i="17"/>
  <c r="BQ38" i="17"/>
  <c r="BP38" i="17"/>
  <c r="BN38" i="17"/>
  <c r="BM38" i="17"/>
  <c r="BL38" i="17"/>
  <c r="BK38" i="17"/>
  <c r="BJ38" i="17"/>
  <c r="BI38" i="17"/>
  <c r="BH38" i="17"/>
  <c r="BG38" i="17"/>
  <c r="BF38" i="17"/>
  <c r="BE38" i="17"/>
  <c r="BD38" i="17"/>
  <c r="BB38" i="17"/>
  <c r="BA38" i="17"/>
  <c r="AZ38" i="17"/>
  <c r="AY38" i="17"/>
  <c r="AX38" i="17"/>
  <c r="AW38" i="17"/>
  <c r="AV38" i="17"/>
  <c r="AU38" i="17"/>
  <c r="AT38" i="17"/>
  <c r="AS38" i="17"/>
  <c r="AR38" i="17"/>
  <c r="AP38" i="17"/>
  <c r="AO38" i="17"/>
  <c r="AN38" i="17"/>
  <c r="AM38" i="17"/>
  <c r="AL38" i="17"/>
  <c r="AK38" i="17"/>
  <c r="AJ38" i="17"/>
  <c r="AI38" i="17"/>
  <c r="AH38" i="17"/>
  <c r="AG38" i="17"/>
  <c r="AF38" i="17"/>
  <c r="EY37" i="17"/>
  <c r="EM37" i="17"/>
  <c r="EA37" i="17"/>
  <c r="DO37" i="17"/>
  <c r="CA37" i="17"/>
  <c r="BO37" i="17"/>
  <c r="BC37" i="17"/>
  <c r="AQ37" i="17"/>
  <c r="EY36" i="17"/>
  <c r="EM36" i="17"/>
  <c r="EA36" i="17"/>
  <c r="DO36" i="17"/>
  <c r="CA36" i="17"/>
  <c r="BO36" i="17"/>
  <c r="BC36" i="17"/>
  <c r="AQ36" i="17"/>
  <c r="EY35" i="17"/>
  <c r="EM35" i="17"/>
  <c r="EA35" i="17"/>
  <c r="DO35" i="17"/>
  <c r="CA35" i="17"/>
  <c r="BO35" i="17"/>
  <c r="BC35" i="17"/>
  <c r="AQ35" i="17"/>
  <c r="EX34" i="17"/>
  <c r="EW34" i="17"/>
  <c r="EV34" i="17"/>
  <c r="EV43" i="17" s="1"/>
  <c r="EU34" i="17"/>
  <c r="EU43" i="17" s="1"/>
  <c r="ET34" i="17"/>
  <c r="ET43" i="17" s="1"/>
  <c r="ES34" i="17"/>
  <c r="ES43" i="17" s="1"/>
  <c r="ER34" i="17"/>
  <c r="EQ34" i="17"/>
  <c r="EQ43" i="17" s="1"/>
  <c r="EQ49" i="17" s="1"/>
  <c r="EQ51" i="17" s="1"/>
  <c r="EP34" i="17"/>
  <c r="EP43" i="17" s="1"/>
  <c r="EO34" i="17"/>
  <c r="EN34" i="17"/>
  <c r="EL34" i="17"/>
  <c r="EL43" i="17" s="1"/>
  <c r="EL49" i="17" s="1"/>
  <c r="EL51" i="17" s="1"/>
  <c r="EK34" i="17"/>
  <c r="EK43" i="17" s="1"/>
  <c r="EJ34" i="17"/>
  <c r="EI34" i="17"/>
  <c r="EH34" i="17"/>
  <c r="EG34" i="17"/>
  <c r="EF34" i="17"/>
  <c r="EE34" i="17"/>
  <c r="EE43" i="17" s="1"/>
  <c r="ED34" i="17"/>
  <c r="ED43" i="17" s="1"/>
  <c r="EC34" i="17"/>
  <c r="EC43" i="17" s="1"/>
  <c r="EB34" i="17"/>
  <c r="DZ34" i="17"/>
  <c r="DZ43" i="17" s="1"/>
  <c r="DY34" i="17"/>
  <c r="DY43" i="17" s="1"/>
  <c r="DX34" i="17"/>
  <c r="DW34" i="17"/>
  <c r="DV34" i="17"/>
  <c r="DU34" i="17"/>
  <c r="DT34" i="17"/>
  <c r="DS34" i="17"/>
  <c r="DR34" i="17"/>
  <c r="DQ34" i="17"/>
  <c r="DP34" i="17"/>
  <c r="DN34" i="17"/>
  <c r="DN43" i="17" s="1"/>
  <c r="DM34" i="17"/>
  <c r="DM43" i="17" s="1"/>
  <c r="DL34" i="17"/>
  <c r="DL43" i="17" s="1"/>
  <c r="DK34" i="17"/>
  <c r="DJ34" i="17"/>
  <c r="DJ43" i="17" s="1"/>
  <c r="DI34" i="17"/>
  <c r="DI43" i="17" s="1"/>
  <c r="DH34" i="17"/>
  <c r="DG34" i="17"/>
  <c r="DF34" i="17"/>
  <c r="DF43" i="17" s="1"/>
  <c r="DE34" i="17"/>
  <c r="DE43" i="17" s="1"/>
  <c r="DE49" i="17" s="1"/>
  <c r="DE51" i="17" s="1"/>
  <c r="DD34" i="17"/>
  <c r="DD43" i="17" s="1"/>
  <c r="BZ34" i="17"/>
  <c r="BZ43" i="17" s="1"/>
  <c r="BY34" i="17"/>
  <c r="BY43" i="17" s="1"/>
  <c r="BX34" i="17"/>
  <c r="BW34" i="17"/>
  <c r="BW43" i="17" s="1"/>
  <c r="BV34" i="17"/>
  <c r="BU34" i="17"/>
  <c r="BU43" i="17" s="1"/>
  <c r="BT34" i="17"/>
  <c r="BS34" i="17"/>
  <c r="BS43" i="17" s="1"/>
  <c r="BR34" i="17"/>
  <c r="BR43" i="17" s="1"/>
  <c r="BQ34" i="17"/>
  <c r="BQ43" i="17" s="1"/>
  <c r="BP34" i="17"/>
  <c r="BN34" i="17"/>
  <c r="BN43" i="17" s="1"/>
  <c r="BN49" i="17" s="1"/>
  <c r="BN51" i="17" s="1"/>
  <c r="BM34" i="17"/>
  <c r="BL34" i="17"/>
  <c r="BL43" i="17" s="1"/>
  <c r="BK34" i="17"/>
  <c r="BK43" i="17" s="1"/>
  <c r="BJ34" i="17"/>
  <c r="BJ43" i="17" s="1"/>
  <c r="BI34" i="17"/>
  <c r="BI43" i="17" s="1"/>
  <c r="BH34" i="17"/>
  <c r="BH43" i="17" s="1"/>
  <c r="BG34" i="17"/>
  <c r="BG43" i="17" s="1"/>
  <c r="BF34" i="17"/>
  <c r="BF43" i="17" s="1"/>
  <c r="BE34" i="17"/>
  <c r="BE43" i="17" s="1"/>
  <c r="BD34" i="17"/>
  <c r="BB34" i="17"/>
  <c r="BB43" i="17" s="1"/>
  <c r="BA34" i="17"/>
  <c r="AZ34" i="17"/>
  <c r="AZ43" i="17" s="1"/>
  <c r="AY34" i="17"/>
  <c r="AX34" i="17"/>
  <c r="AX43" i="17" s="1"/>
  <c r="AX49" i="17" s="1"/>
  <c r="AX51" i="17" s="1"/>
  <c r="AW34" i="17"/>
  <c r="AV34" i="17"/>
  <c r="AU34" i="17"/>
  <c r="AT34" i="17"/>
  <c r="AS34" i="17"/>
  <c r="AR34" i="17"/>
  <c r="AP34" i="17"/>
  <c r="AP43" i="17" s="1"/>
  <c r="AO34" i="17"/>
  <c r="AO43" i="17" s="1"/>
  <c r="AN34" i="17"/>
  <c r="AN43" i="17" s="1"/>
  <c r="AM34" i="17"/>
  <c r="AM43" i="17" s="1"/>
  <c r="AL34" i="17"/>
  <c r="AL43" i="17" s="1"/>
  <c r="AK34" i="17"/>
  <c r="AK43" i="17" s="1"/>
  <c r="AJ34" i="17"/>
  <c r="AI34" i="17"/>
  <c r="AH34" i="17"/>
  <c r="AG34" i="17"/>
  <c r="AF34" i="17"/>
  <c r="EY33" i="17"/>
  <c r="EM33" i="17"/>
  <c r="EA33" i="17"/>
  <c r="DO33" i="17"/>
  <c r="CA33" i="17"/>
  <c r="BO33" i="17"/>
  <c r="BC33" i="17"/>
  <c r="AQ33" i="17"/>
  <c r="EY32" i="17"/>
  <c r="EM32" i="17"/>
  <c r="EA32" i="17"/>
  <c r="DO32" i="17"/>
  <c r="CA32" i="17"/>
  <c r="BO32" i="17"/>
  <c r="BC32" i="17"/>
  <c r="AQ32" i="17"/>
  <c r="EY31" i="17"/>
  <c r="EM31" i="17"/>
  <c r="EA31" i="17"/>
  <c r="DO31" i="17"/>
  <c r="CA31" i="17"/>
  <c r="BO31" i="17"/>
  <c r="BC31" i="17"/>
  <c r="AQ31" i="17"/>
  <c r="EY21" i="17"/>
  <c r="EM21" i="17"/>
  <c r="EA21" i="17"/>
  <c r="DO21" i="17"/>
  <c r="CA21" i="17"/>
  <c r="BO21" i="17"/>
  <c r="BC21" i="17"/>
  <c r="AQ21" i="17"/>
  <c r="EY20" i="17"/>
  <c r="EM20" i="17"/>
  <c r="EA20" i="17"/>
  <c r="DO20" i="17"/>
  <c r="CA20" i="17"/>
  <c r="BO20" i="17"/>
  <c r="BC20" i="17"/>
  <c r="AQ20" i="17"/>
  <c r="EY18" i="17"/>
  <c r="EM18" i="17"/>
  <c r="EA18" i="17"/>
  <c r="DO18" i="17"/>
  <c r="CA18" i="17"/>
  <c r="BO18" i="17"/>
  <c r="BC18" i="17"/>
  <c r="AQ18" i="17"/>
  <c r="EY17" i="17"/>
  <c r="EM17" i="17"/>
  <c r="EA17" i="17"/>
  <c r="DO17" i="17"/>
  <c r="CA17" i="17"/>
  <c r="BO17" i="17"/>
  <c r="BC17" i="17"/>
  <c r="AQ17" i="17"/>
  <c r="EA72" i="16"/>
  <c r="DO72" i="16"/>
  <c r="DC72" i="16"/>
  <c r="BC72" i="16"/>
  <c r="AQ72" i="16"/>
  <c r="AE72" i="16"/>
  <c r="EA71" i="16"/>
  <c r="DO71" i="16"/>
  <c r="DC71" i="16"/>
  <c r="BC71" i="16"/>
  <c r="AQ71" i="16"/>
  <c r="AE71" i="16"/>
  <c r="EA70" i="16"/>
  <c r="DO70" i="16"/>
  <c r="DC70" i="16"/>
  <c r="BC70" i="16"/>
  <c r="AQ70" i="16"/>
  <c r="AE70" i="16"/>
  <c r="EA69" i="16"/>
  <c r="DO69" i="16"/>
  <c r="DC69" i="16"/>
  <c r="BC69" i="16"/>
  <c r="AQ69" i="16"/>
  <c r="AE69" i="16"/>
  <c r="EA67" i="16"/>
  <c r="DO67" i="16"/>
  <c r="DC67" i="16"/>
  <c r="BC67" i="16"/>
  <c r="AQ67" i="16"/>
  <c r="AE67" i="16"/>
  <c r="EA66" i="16"/>
  <c r="DO66" i="16"/>
  <c r="DC66" i="16"/>
  <c r="BC66" i="16"/>
  <c r="AQ66" i="16"/>
  <c r="AE66" i="16"/>
  <c r="EA65" i="16"/>
  <c r="DO65" i="16"/>
  <c r="DC65" i="16"/>
  <c r="BC65" i="16"/>
  <c r="AQ65" i="16"/>
  <c r="AE65" i="16"/>
  <c r="EA64" i="16"/>
  <c r="DO64" i="16"/>
  <c r="DC64" i="16"/>
  <c r="BC64" i="16"/>
  <c r="AQ64" i="16"/>
  <c r="AE64" i="16"/>
  <c r="EA62" i="16"/>
  <c r="DO62" i="16"/>
  <c r="DC62" i="16"/>
  <c r="BC62" i="16"/>
  <c r="AQ62" i="16"/>
  <c r="AE62" i="16"/>
  <c r="EA61" i="16"/>
  <c r="DO61" i="16"/>
  <c r="DC61" i="16"/>
  <c r="BC61" i="16"/>
  <c r="AQ61" i="16"/>
  <c r="AE61" i="16"/>
  <c r="EA50" i="16"/>
  <c r="DO50" i="16"/>
  <c r="DC50" i="16"/>
  <c r="BC50" i="16"/>
  <c r="AQ50" i="16"/>
  <c r="AE50" i="16"/>
  <c r="EA48" i="16"/>
  <c r="DO48" i="16"/>
  <c r="DC48" i="16"/>
  <c r="BC48" i="16"/>
  <c r="AQ48" i="16"/>
  <c r="AE48" i="16"/>
  <c r="DZ47" i="16"/>
  <c r="DY47" i="16"/>
  <c r="DX47" i="16"/>
  <c r="DW47" i="16"/>
  <c r="DV47" i="16"/>
  <c r="DU47" i="16"/>
  <c r="DT47" i="16"/>
  <c r="DS47" i="16"/>
  <c r="DR47" i="16"/>
  <c r="DQ47" i="16"/>
  <c r="DP47" i="16"/>
  <c r="DN47" i="16"/>
  <c r="DM47" i="16"/>
  <c r="DL47" i="16"/>
  <c r="DK47" i="16"/>
  <c r="DJ47" i="16"/>
  <c r="DI47" i="16"/>
  <c r="DH47" i="16"/>
  <c r="DG47" i="16"/>
  <c r="DF47" i="16"/>
  <c r="DE47" i="16"/>
  <c r="DD47" i="16"/>
  <c r="DB47" i="16"/>
  <c r="DA47" i="16"/>
  <c r="CZ47" i="16"/>
  <c r="CY47" i="16"/>
  <c r="CX47" i="16"/>
  <c r="CW47" i="16"/>
  <c r="CV47" i="16"/>
  <c r="CU47" i="16"/>
  <c r="CT47" i="16"/>
  <c r="CS47" i="16"/>
  <c r="CR47" i="16"/>
  <c r="CQ47" i="16"/>
  <c r="CP47" i="16"/>
  <c r="CO47" i="16"/>
  <c r="CN47" i="16"/>
  <c r="CM47" i="16"/>
  <c r="CL47" i="16"/>
  <c r="CK47" i="16"/>
  <c r="CJ47" i="16"/>
  <c r="CI47" i="16"/>
  <c r="CH47" i="16"/>
  <c r="CG47" i="16"/>
  <c r="CF47" i="16"/>
  <c r="CE47" i="16"/>
  <c r="CD47" i="16"/>
  <c r="CC47" i="16"/>
  <c r="CB47" i="16"/>
  <c r="BB47" i="16"/>
  <c r="BA47" i="16"/>
  <c r="AZ47" i="16"/>
  <c r="AY47" i="16"/>
  <c r="AX47" i="16"/>
  <c r="AW47" i="16"/>
  <c r="AV47" i="16"/>
  <c r="AU47" i="16"/>
  <c r="AT47" i="16"/>
  <c r="AS47" i="16"/>
  <c r="AR47" i="16"/>
  <c r="AP47" i="16"/>
  <c r="AO47" i="16"/>
  <c r="AN47" i="16"/>
  <c r="AM47" i="16"/>
  <c r="AL47" i="16"/>
  <c r="AK47" i="16"/>
  <c r="AJ47" i="16"/>
  <c r="AI47" i="16"/>
  <c r="AH47" i="16"/>
  <c r="AG47" i="16"/>
  <c r="AF47" i="16"/>
  <c r="AD47" i="16"/>
  <c r="AC47" i="16"/>
  <c r="AB47" i="16"/>
  <c r="AA47" i="16"/>
  <c r="Z47" i="16"/>
  <c r="Y47" i="16"/>
  <c r="X47" i="16"/>
  <c r="W47" i="16"/>
  <c r="V47" i="16"/>
  <c r="U47" i="16"/>
  <c r="T47" i="16"/>
  <c r="S47" i="16"/>
  <c r="R47" i="16"/>
  <c r="Q47" i="16"/>
  <c r="P47" i="16"/>
  <c r="O47" i="16"/>
  <c r="N47" i="16"/>
  <c r="M47" i="16"/>
  <c r="L47" i="16"/>
  <c r="K47" i="16"/>
  <c r="J47" i="16"/>
  <c r="I47" i="16"/>
  <c r="H47" i="16"/>
  <c r="G47" i="16"/>
  <c r="F47" i="16"/>
  <c r="E47" i="16"/>
  <c r="D47" i="16"/>
  <c r="EA46" i="16"/>
  <c r="DO46" i="16"/>
  <c r="DC46" i="16"/>
  <c r="BC46" i="16"/>
  <c r="AQ46" i="16"/>
  <c r="AE46" i="16"/>
  <c r="EZ46" i="16" s="1"/>
  <c r="EA42" i="16"/>
  <c r="DO42" i="16"/>
  <c r="DC42" i="16"/>
  <c r="BC42" i="16"/>
  <c r="AQ42" i="16"/>
  <c r="AE42" i="16"/>
  <c r="EA40" i="16"/>
  <c r="DO40" i="16"/>
  <c r="DC40" i="16"/>
  <c r="BC40" i="16"/>
  <c r="AQ40" i="16"/>
  <c r="AE40" i="16"/>
  <c r="EA39" i="16"/>
  <c r="DO39" i="16"/>
  <c r="DC39" i="16"/>
  <c r="BC39" i="16"/>
  <c r="AQ39" i="16"/>
  <c r="AE39" i="16"/>
  <c r="DZ38" i="16"/>
  <c r="DY38" i="16"/>
  <c r="DX38" i="16"/>
  <c r="DW38" i="16"/>
  <c r="DV38" i="16"/>
  <c r="DU38" i="16"/>
  <c r="DT38" i="16"/>
  <c r="DS38" i="16"/>
  <c r="DR38" i="16"/>
  <c r="DQ38" i="16"/>
  <c r="DP38" i="16"/>
  <c r="DN38" i="16"/>
  <c r="DM38" i="16"/>
  <c r="DL38" i="16"/>
  <c r="DK38" i="16"/>
  <c r="DJ38" i="16"/>
  <c r="DI38" i="16"/>
  <c r="DH38" i="16"/>
  <c r="DG38" i="16"/>
  <c r="DF38" i="16"/>
  <c r="DE38" i="16"/>
  <c r="DD38" i="16"/>
  <c r="DB38" i="16"/>
  <c r="DA38" i="16"/>
  <c r="CZ38" i="16"/>
  <c r="CY38" i="16"/>
  <c r="CX38" i="16"/>
  <c r="CW38" i="16"/>
  <c r="CV38" i="16"/>
  <c r="CU38" i="16"/>
  <c r="CT38" i="16"/>
  <c r="CS38" i="16"/>
  <c r="CR38" i="16"/>
  <c r="CQ38" i="16"/>
  <c r="CP38" i="16"/>
  <c r="CO38" i="16"/>
  <c r="CN38" i="16"/>
  <c r="CM38" i="16"/>
  <c r="CL38" i="16"/>
  <c r="CK38" i="16"/>
  <c r="CJ38" i="16"/>
  <c r="CI38" i="16"/>
  <c r="CH38" i="16"/>
  <c r="CG38" i="16"/>
  <c r="CF38" i="16"/>
  <c r="CE38" i="16"/>
  <c r="CD38" i="16"/>
  <c r="CC38" i="16"/>
  <c r="CB38" i="16"/>
  <c r="BB38" i="16"/>
  <c r="BA38" i="16"/>
  <c r="AZ38" i="16"/>
  <c r="AY38" i="16"/>
  <c r="AX38" i="16"/>
  <c r="AW38" i="16"/>
  <c r="AV38" i="16"/>
  <c r="AU38" i="16"/>
  <c r="AT38" i="16"/>
  <c r="AS38" i="16"/>
  <c r="AR38" i="16"/>
  <c r="AP38" i="16"/>
  <c r="AO38" i="16"/>
  <c r="AN38" i="16"/>
  <c r="AM38" i="16"/>
  <c r="AL38" i="16"/>
  <c r="AK38" i="16"/>
  <c r="AJ38" i="16"/>
  <c r="AI38" i="16"/>
  <c r="AH38" i="16"/>
  <c r="AG38" i="16"/>
  <c r="AF38" i="16"/>
  <c r="AD38" i="16"/>
  <c r="AC38" i="16"/>
  <c r="AB38" i="16"/>
  <c r="AA38" i="16"/>
  <c r="Z38" i="16"/>
  <c r="Y38" i="16"/>
  <c r="X38" i="16"/>
  <c r="W38" i="16"/>
  <c r="V38" i="16"/>
  <c r="U38" i="16"/>
  <c r="T38" i="16"/>
  <c r="S38" i="16"/>
  <c r="R38" i="16"/>
  <c r="Q38" i="16"/>
  <c r="P38" i="16"/>
  <c r="O38" i="16"/>
  <c r="N38" i="16"/>
  <c r="M38" i="16"/>
  <c r="L38" i="16"/>
  <c r="K38" i="16"/>
  <c r="J38" i="16"/>
  <c r="I38" i="16"/>
  <c r="H38" i="16"/>
  <c r="G38" i="16"/>
  <c r="F38" i="16"/>
  <c r="E38" i="16"/>
  <c r="D38" i="16"/>
  <c r="EA37" i="16"/>
  <c r="DO37" i="16"/>
  <c r="DC37" i="16"/>
  <c r="BC37" i="16"/>
  <c r="AQ37" i="16"/>
  <c r="AE37" i="16"/>
  <c r="EA36" i="16"/>
  <c r="DO36" i="16"/>
  <c r="DC36" i="16"/>
  <c r="BC36" i="16"/>
  <c r="AQ36" i="16"/>
  <c r="AE36" i="16"/>
  <c r="EA35" i="16"/>
  <c r="DO35" i="16"/>
  <c r="DC35" i="16"/>
  <c r="BC35" i="16"/>
  <c r="AQ35" i="16"/>
  <c r="AE35" i="16"/>
  <c r="DZ34" i="16"/>
  <c r="DY34" i="16"/>
  <c r="DX34" i="16"/>
  <c r="DW34" i="16"/>
  <c r="DV34" i="16"/>
  <c r="DU34" i="16"/>
  <c r="DT34" i="16"/>
  <c r="DS34" i="16"/>
  <c r="DR34" i="16"/>
  <c r="DR43" i="16" s="1"/>
  <c r="DQ34" i="16"/>
  <c r="DP34" i="16"/>
  <c r="DN34" i="16"/>
  <c r="DM34" i="16"/>
  <c r="DL34" i="16"/>
  <c r="DK34" i="16"/>
  <c r="DJ34" i="16"/>
  <c r="DI34" i="16"/>
  <c r="DH34" i="16"/>
  <c r="DG34" i="16"/>
  <c r="DF34" i="16"/>
  <c r="DE34" i="16"/>
  <c r="DD34" i="16"/>
  <c r="DB34" i="16"/>
  <c r="DA34" i="16"/>
  <c r="CZ34" i="16"/>
  <c r="CY34" i="16"/>
  <c r="CX34" i="16"/>
  <c r="CW34" i="16"/>
  <c r="CV34" i="16"/>
  <c r="CU34" i="16"/>
  <c r="CT34" i="16"/>
  <c r="CS34" i="16"/>
  <c r="CR34" i="16"/>
  <c r="CQ34" i="16"/>
  <c r="CP34" i="16"/>
  <c r="CO34" i="16"/>
  <c r="CN34" i="16"/>
  <c r="CM34" i="16"/>
  <c r="CL34" i="16"/>
  <c r="CK34" i="16"/>
  <c r="CJ34" i="16"/>
  <c r="CI34" i="16"/>
  <c r="CH34" i="16"/>
  <c r="CG34" i="16"/>
  <c r="CF34" i="16"/>
  <c r="CE34" i="16"/>
  <c r="CD34" i="16"/>
  <c r="CC34" i="16"/>
  <c r="CB34" i="16"/>
  <c r="BB34" i="16"/>
  <c r="BA34" i="16"/>
  <c r="AZ34" i="16"/>
  <c r="AY34" i="16"/>
  <c r="AX34" i="16"/>
  <c r="AW34" i="16"/>
  <c r="AV34" i="16"/>
  <c r="AU34" i="16"/>
  <c r="AT34" i="16"/>
  <c r="AS34" i="16"/>
  <c r="AR34" i="16"/>
  <c r="AP34" i="16"/>
  <c r="AO34" i="16"/>
  <c r="AN34" i="16"/>
  <c r="AM34" i="16"/>
  <c r="AL34" i="16"/>
  <c r="AK34" i="16"/>
  <c r="AJ34" i="16"/>
  <c r="AI34" i="16"/>
  <c r="AH34" i="16"/>
  <c r="AG34" i="16"/>
  <c r="AF34" i="16"/>
  <c r="AD34" i="16"/>
  <c r="AC34" i="16"/>
  <c r="AB34" i="16"/>
  <c r="AA34" i="16"/>
  <c r="Z34" i="16"/>
  <c r="Y34" i="16"/>
  <c r="X34" i="16"/>
  <c r="W34" i="16"/>
  <c r="V34" i="16"/>
  <c r="U34" i="16"/>
  <c r="T34" i="16"/>
  <c r="S34" i="16"/>
  <c r="R34" i="16"/>
  <c r="Q34" i="16"/>
  <c r="P34" i="16"/>
  <c r="O34" i="16"/>
  <c r="N34" i="16"/>
  <c r="M34" i="16"/>
  <c r="L34" i="16"/>
  <c r="K34" i="16"/>
  <c r="J34" i="16"/>
  <c r="I34" i="16"/>
  <c r="H34" i="16"/>
  <c r="G34" i="16"/>
  <c r="F34" i="16"/>
  <c r="E34" i="16"/>
  <c r="D34" i="16"/>
  <c r="EA33" i="16"/>
  <c r="DO33" i="16"/>
  <c r="DC33" i="16"/>
  <c r="BC33" i="16"/>
  <c r="AQ33" i="16"/>
  <c r="AE33" i="16"/>
  <c r="EA32" i="16"/>
  <c r="DO32" i="16"/>
  <c r="DC32" i="16"/>
  <c r="BC32" i="16"/>
  <c r="AQ32" i="16"/>
  <c r="AE32" i="16"/>
  <c r="EA31" i="16"/>
  <c r="DO31" i="16"/>
  <c r="DC31" i="16"/>
  <c r="BC31" i="16"/>
  <c r="AQ31" i="16"/>
  <c r="AE31" i="16"/>
  <c r="DC22" i="16"/>
  <c r="AE22" i="16"/>
  <c r="EA21" i="16"/>
  <c r="DO21" i="16"/>
  <c r="DC21" i="16"/>
  <c r="BC21" i="16"/>
  <c r="AQ21" i="16"/>
  <c r="AE21" i="16"/>
  <c r="EA20" i="16"/>
  <c r="DO20" i="16"/>
  <c r="DC20" i="16"/>
  <c r="BC20" i="16"/>
  <c r="AQ20" i="16"/>
  <c r="AE20" i="16"/>
  <c r="EA18" i="16"/>
  <c r="DO18" i="16"/>
  <c r="DC18" i="16"/>
  <c r="BC18" i="16"/>
  <c r="AQ18" i="16"/>
  <c r="AE18" i="16"/>
  <c r="EA17" i="16"/>
  <c r="DO17" i="16"/>
  <c r="DC17" i="16"/>
  <c r="BC17" i="16"/>
  <c r="AQ17" i="16"/>
  <c r="AE17" i="16"/>
  <c r="D40" i="15"/>
  <c r="D39" i="15"/>
  <c r="D38" i="15"/>
  <c r="D34" i="15"/>
  <c r="AB25" i="15"/>
  <c r="AA25" i="15"/>
  <c r="R25" i="15"/>
  <c r="Q25" i="15"/>
  <c r="P25" i="15"/>
  <c r="L25" i="15"/>
  <c r="K25" i="15"/>
  <c r="AB19" i="15"/>
  <c r="AA19" i="15"/>
  <c r="R19" i="15"/>
  <c r="Q19" i="15"/>
  <c r="P19" i="15"/>
  <c r="L19" i="15"/>
  <c r="K19" i="15"/>
  <c r="O25" i="15"/>
  <c r="F15" i="11"/>
  <c r="D15" i="11"/>
  <c r="F14" i="11"/>
  <c r="D14" i="11"/>
  <c r="F13" i="11"/>
  <c r="D13" i="11"/>
  <c r="F12" i="11"/>
  <c r="D12" i="11"/>
  <c r="F11" i="11"/>
  <c r="D11" i="11"/>
  <c r="F10" i="11"/>
  <c r="D10" i="11"/>
  <c r="F9" i="11"/>
  <c r="D9" i="11"/>
  <c r="F8" i="11"/>
  <c r="D8" i="11"/>
  <c r="F7" i="11"/>
  <c r="D7" i="11"/>
  <c r="F6" i="11"/>
  <c r="D6" i="11"/>
  <c r="F5" i="11"/>
  <c r="D5" i="11"/>
  <c r="F4" i="11"/>
  <c r="D4" i="11"/>
  <c r="F3" i="11"/>
  <c r="D3" i="11"/>
  <c r="F2" i="11"/>
  <c r="D2" i="11"/>
  <c r="F1" i="11"/>
  <c r="D1" i="11"/>
  <c r="N37" i="21" l="1"/>
  <c r="N43" i="21" s="1"/>
  <c r="N45" i="21" s="1"/>
  <c r="G37" i="21"/>
  <c r="G43" i="21" s="1"/>
  <c r="G45" i="21" s="1"/>
  <c r="Z35" i="18"/>
  <c r="BA43" i="17"/>
  <c r="BA49" i="17" s="1"/>
  <c r="BA51" i="17" s="1"/>
  <c r="H43" i="16"/>
  <c r="H49" i="16" s="1"/>
  <c r="H51" i="16" s="1"/>
  <c r="X43" i="16"/>
  <c r="X49" i="16" s="1"/>
  <c r="X51" i="16" s="1"/>
  <c r="AO43" i="16"/>
  <c r="AO49" i="16" s="1"/>
  <c r="AO51" i="16" s="1"/>
  <c r="CE43" i="16"/>
  <c r="CE49" i="16" s="1"/>
  <c r="CE51" i="16" s="1"/>
  <c r="CU43" i="16"/>
  <c r="CU49" i="16" s="1"/>
  <c r="CU51" i="16" s="1"/>
  <c r="DL43" i="16"/>
  <c r="DL49" i="16" s="1"/>
  <c r="DL51" i="16" s="1"/>
  <c r="Y43" i="16"/>
  <c r="Y49" i="16" s="1"/>
  <c r="Y51" i="16" s="1"/>
  <c r="R23" i="15"/>
  <c r="DS43" i="16"/>
  <c r="DS49" i="16" s="1"/>
  <c r="DS51" i="16" s="1"/>
  <c r="EZ22" i="16"/>
  <c r="CL43" i="16"/>
  <c r="CL49" i="16" s="1"/>
  <c r="CL51" i="16" s="1"/>
  <c r="DT43" i="16"/>
  <c r="DT49" i="16" s="1"/>
  <c r="DT51" i="16" s="1"/>
  <c r="CM43" i="16"/>
  <c r="CM49" i="16" s="1"/>
  <c r="CM51" i="16" s="1"/>
  <c r="DD43" i="16"/>
  <c r="DD49" i="16" s="1"/>
  <c r="DD51" i="16" s="1"/>
  <c r="DU43" i="16"/>
  <c r="DU49" i="16" s="1"/>
  <c r="DU51" i="16" s="1"/>
  <c r="AH43" i="16"/>
  <c r="AH49" i="16" s="1"/>
  <c r="AH51" i="16" s="1"/>
  <c r="AY43" i="16"/>
  <c r="AY49" i="16" s="1"/>
  <c r="AY51" i="16" s="1"/>
  <c r="DE43" i="16"/>
  <c r="DE49" i="16" s="1"/>
  <c r="DE51" i="16" s="1"/>
  <c r="DV43" i="16"/>
  <c r="DV49" i="16" s="1"/>
  <c r="DV51" i="16" s="1"/>
  <c r="DB43" i="16"/>
  <c r="DB49" i="16" s="1"/>
  <c r="DB51" i="16" s="1"/>
  <c r="AX43" i="16"/>
  <c r="AX49" i="16" s="1"/>
  <c r="AX51" i="16" s="1"/>
  <c r="CN43" i="16"/>
  <c r="CN49" i="16" s="1"/>
  <c r="CN51" i="16" s="1"/>
  <c r="M23" i="15"/>
  <c r="DR49" i="16"/>
  <c r="DR51" i="16" s="1"/>
  <c r="BV43" i="17"/>
  <c r="BV49" i="17" s="1"/>
  <c r="BV51" i="17" s="1"/>
  <c r="F39" i="19"/>
  <c r="F45" i="19" s="1"/>
  <c r="F47" i="19" s="1"/>
  <c r="G39" i="19"/>
  <c r="G45" i="19" s="1"/>
  <c r="G47" i="19" s="1"/>
  <c r="O39" i="19"/>
  <c r="O45" i="19" s="1"/>
  <c r="O47" i="19" s="1"/>
  <c r="D72" i="21"/>
  <c r="L23" i="15"/>
  <c r="EZ48" i="17"/>
  <c r="H39" i="19"/>
  <c r="H45" i="19" s="1"/>
  <c r="H47" i="19" s="1"/>
  <c r="P39" i="19"/>
  <c r="P45" i="19" s="1"/>
  <c r="P47" i="19" s="1"/>
  <c r="EK49" i="17"/>
  <c r="EK51" i="17" s="1"/>
  <c r="I39" i="19"/>
  <c r="I45" i="19" s="1"/>
  <c r="I47" i="19" s="1"/>
  <c r="Q39" i="19"/>
  <c r="Q45" i="19" s="1"/>
  <c r="Q47" i="19" s="1"/>
  <c r="I55" i="24"/>
  <c r="I182" i="24"/>
  <c r="J39" i="19"/>
  <c r="J45" i="19" s="1"/>
  <c r="J47" i="19" s="1"/>
  <c r="R39" i="19"/>
  <c r="R45" i="19" s="1"/>
  <c r="R47" i="19" s="1"/>
  <c r="F18" i="22"/>
  <c r="K39" i="19"/>
  <c r="K45" i="19" s="1"/>
  <c r="K47" i="19" s="1"/>
  <c r="G18" i="22"/>
  <c r="V43" i="16"/>
  <c r="V49" i="16" s="1"/>
  <c r="V51" i="16" s="1"/>
  <c r="AM43" i="16"/>
  <c r="AM49" i="16" s="1"/>
  <c r="AM51" i="16" s="1"/>
  <c r="CC43" i="16"/>
  <c r="CC49" i="16" s="1"/>
  <c r="CC51" i="16" s="1"/>
  <c r="CS43" i="16"/>
  <c r="CS49" i="16" s="1"/>
  <c r="CS51" i="16" s="1"/>
  <c r="DJ43" i="16"/>
  <c r="DJ49" i="16" s="1"/>
  <c r="DJ51" i="16" s="1"/>
  <c r="EZ72" i="16"/>
  <c r="L39" i="19"/>
  <c r="L45" i="19" s="1"/>
  <c r="L47" i="19" s="1"/>
  <c r="H18" i="22"/>
  <c r="G43" i="16"/>
  <c r="G49" i="16" s="1"/>
  <c r="G51" i="16" s="1"/>
  <c r="W43" i="16"/>
  <c r="W49" i="16" s="1"/>
  <c r="W51" i="16" s="1"/>
  <c r="AN43" i="16"/>
  <c r="AN49" i="16" s="1"/>
  <c r="AN51" i="16" s="1"/>
  <c r="CD43" i="16"/>
  <c r="CD49" i="16" s="1"/>
  <c r="CD51" i="16" s="1"/>
  <c r="CT43" i="16"/>
  <c r="CT49" i="16" s="1"/>
  <c r="CT51" i="16" s="1"/>
  <c r="DK43" i="16"/>
  <c r="DK49" i="16" s="1"/>
  <c r="DK51" i="16" s="1"/>
  <c r="E33" i="27"/>
  <c r="E52" i="27" s="1"/>
  <c r="F33" i="27"/>
  <c r="F52" i="27" s="1"/>
  <c r="G33" i="27"/>
  <c r="G52" i="27" s="1"/>
  <c r="I69" i="24"/>
  <c r="N168" i="24"/>
  <c r="E43" i="21"/>
  <c r="E45" i="21" s="1"/>
  <c r="R32" i="21"/>
  <c r="D18" i="22"/>
  <c r="F37" i="21"/>
  <c r="F43" i="21" s="1"/>
  <c r="F45" i="21" s="1"/>
  <c r="E18" i="22"/>
  <c r="J37" i="21"/>
  <c r="J43" i="21" s="1"/>
  <c r="J45" i="21" s="1"/>
  <c r="J18" i="22"/>
  <c r="I43" i="21"/>
  <c r="I45" i="21" s="1"/>
  <c r="K43" i="21"/>
  <c r="K45" i="21" s="1"/>
  <c r="M18" i="22"/>
  <c r="L37" i="21"/>
  <c r="L43" i="21" s="1"/>
  <c r="L45" i="21" s="1"/>
  <c r="M18" i="20"/>
  <c r="N18" i="20"/>
  <c r="U39" i="19"/>
  <c r="U45" i="19" s="1"/>
  <c r="U47" i="19" s="1"/>
  <c r="EI43" i="17"/>
  <c r="EI49" i="17" s="1"/>
  <c r="EI51" i="17" s="1"/>
  <c r="AB43" i="16"/>
  <c r="AB49" i="16" s="1"/>
  <c r="AB51" i="16" s="1"/>
  <c r="CI43" i="16"/>
  <c r="CI49" i="16" s="1"/>
  <c r="CI51" i="16" s="1"/>
  <c r="DQ43" i="16"/>
  <c r="DQ49" i="16" s="1"/>
  <c r="DQ51" i="16" s="1"/>
  <c r="AC43" i="16"/>
  <c r="AC49" i="16" s="1"/>
  <c r="AC51" i="16" s="1"/>
  <c r="CJ43" i="16"/>
  <c r="CJ49" i="16" s="1"/>
  <c r="CJ51" i="16" s="1"/>
  <c r="AQ47" i="16"/>
  <c r="EZ31" i="16"/>
  <c r="AI43" i="16"/>
  <c r="AI49" i="16" s="1"/>
  <c r="AI51" i="16" s="1"/>
  <c r="EZ37" i="16"/>
  <c r="AD43" i="16"/>
  <c r="AD49" i="16" s="1"/>
  <c r="AD51" i="16" s="1"/>
  <c r="DA43" i="16"/>
  <c r="DA49" i="16" s="1"/>
  <c r="DA51" i="16" s="1"/>
  <c r="S43" i="16"/>
  <c r="S49" i="16" s="1"/>
  <c r="S51" i="16" s="1"/>
  <c r="BA43" i="16"/>
  <c r="BA49" i="16" s="1"/>
  <c r="BA51" i="16" s="1"/>
  <c r="CP43" i="16"/>
  <c r="CP49" i="16" s="1"/>
  <c r="CP51" i="16" s="1"/>
  <c r="DX43" i="16"/>
  <c r="DX49" i="16" s="1"/>
  <c r="DX51" i="16" s="1"/>
  <c r="AQ38" i="16"/>
  <c r="D43" i="16"/>
  <c r="D49" i="16" s="1"/>
  <c r="D51" i="16" s="1"/>
  <c r="T43" i="16"/>
  <c r="T49" i="16" s="1"/>
  <c r="T51" i="16" s="1"/>
  <c r="AK43" i="16"/>
  <c r="AK49" i="16" s="1"/>
  <c r="AK51" i="16" s="1"/>
  <c r="BB43" i="16"/>
  <c r="BB49" i="16" s="1"/>
  <c r="BB51" i="16" s="1"/>
  <c r="CQ43" i="16"/>
  <c r="CQ49" i="16" s="1"/>
  <c r="CQ51" i="16" s="1"/>
  <c r="DH43" i="16"/>
  <c r="DH49" i="16" s="1"/>
  <c r="DH51" i="16" s="1"/>
  <c r="DY43" i="16"/>
  <c r="DY49" i="16" s="1"/>
  <c r="DY51" i="16" s="1"/>
  <c r="EZ67" i="16"/>
  <c r="EA47" i="16"/>
  <c r="AR43" i="16"/>
  <c r="AR49" i="16" s="1"/>
  <c r="EZ36" i="16"/>
  <c r="AA43" i="16"/>
  <c r="AA49" i="16" s="1"/>
  <c r="AA51" i="16" s="1"/>
  <c r="AS43" i="16"/>
  <c r="AS49" i="16" s="1"/>
  <c r="AS51" i="16" s="1"/>
  <c r="AT43" i="16"/>
  <c r="AT49" i="16" s="1"/>
  <c r="AT51" i="16" s="1"/>
  <c r="AU43" i="16"/>
  <c r="AU49" i="16" s="1"/>
  <c r="AU51" i="16" s="1"/>
  <c r="CZ43" i="16"/>
  <c r="CZ49" i="16" s="1"/>
  <c r="CZ51" i="16" s="1"/>
  <c r="R43" i="16"/>
  <c r="R49" i="16" s="1"/>
  <c r="R51" i="16" s="1"/>
  <c r="AZ43" i="16"/>
  <c r="AZ49" i="16" s="1"/>
  <c r="AZ51" i="16" s="1"/>
  <c r="CO43" i="16"/>
  <c r="CO49" i="16" s="1"/>
  <c r="CO51" i="16" s="1"/>
  <c r="DF43" i="16"/>
  <c r="DF49" i="16" s="1"/>
  <c r="DF51" i="16" s="1"/>
  <c r="DW43" i="16"/>
  <c r="DW49" i="16" s="1"/>
  <c r="DW51" i="16" s="1"/>
  <c r="AV43" i="16"/>
  <c r="AV49" i="16" s="1"/>
  <c r="AV51" i="16" s="1"/>
  <c r="AJ43" i="16"/>
  <c r="AJ49" i="16" s="1"/>
  <c r="AJ51" i="16" s="1"/>
  <c r="E43" i="16"/>
  <c r="E49" i="16" s="1"/>
  <c r="E51" i="16" s="1"/>
  <c r="U43" i="16"/>
  <c r="U49" i="16" s="1"/>
  <c r="U51" i="16" s="1"/>
  <c r="CR43" i="16"/>
  <c r="CR49" i="16" s="1"/>
  <c r="CR51" i="16" s="1"/>
  <c r="DI43" i="16"/>
  <c r="DI49" i="16" s="1"/>
  <c r="DI51" i="16" s="1"/>
  <c r="DZ43" i="16"/>
  <c r="DZ49" i="16" s="1"/>
  <c r="DZ51" i="16" s="1"/>
  <c r="N55" i="24"/>
  <c r="N182" i="24"/>
  <c r="Q23" i="22"/>
  <c r="D53" i="19"/>
  <c r="D65" i="19"/>
  <c r="H29" i="20"/>
  <c r="J29" i="20"/>
  <c r="L29" i="20"/>
  <c r="N29" i="20"/>
  <c r="M39" i="19"/>
  <c r="M45" i="19" s="1"/>
  <c r="M47" i="19" s="1"/>
  <c r="N39" i="19"/>
  <c r="N45" i="19" s="1"/>
  <c r="N47" i="19" s="1"/>
  <c r="D52" i="19"/>
  <c r="H18" i="20"/>
  <c r="BQ49" i="17"/>
  <c r="BQ51" i="17" s="1"/>
  <c r="DJ49" i="17"/>
  <c r="DJ51" i="17" s="1"/>
  <c r="ES49" i="17"/>
  <c r="ES51" i="17" s="1"/>
  <c r="AZ49" i="17"/>
  <c r="AZ51" i="17" s="1"/>
  <c r="EC49" i="17"/>
  <c r="EC51" i="17" s="1"/>
  <c r="ET49" i="17"/>
  <c r="ET51" i="17" s="1"/>
  <c r="BS49" i="17"/>
  <c r="BS51" i="17" s="1"/>
  <c r="DL49" i="17"/>
  <c r="DL51" i="17" s="1"/>
  <c r="EZ65" i="17"/>
  <c r="DN49" i="17"/>
  <c r="DN51" i="17" s="1"/>
  <c r="EA38" i="17"/>
  <c r="EZ39" i="17"/>
  <c r="EY47" i="17"/>
  <c r="EZ62" i="17"/>
  <c r="EZ67" i="17"/>
  <c r="AM49" i="17"/>
  <c r="AM51" i="17" s="1"/>
  <c r="BE49" i="17"/>
  <c r="BE51" i="17" s="1"/>
  <c r="EA34" i="17"/>
  <c r="BW49" i="17"/>
  <c r="BW51" i="17" s="1"/>
  <c r="EZ41" i="17"/>
  <c r="AQ47" i="17"/>
  <c r="BB49" i="17"/>
  <c r="BB51" i="17" s="1"/>
  <c r="DO47" i="17"/>
  <c r="D93" i="16"/>
  <c r="EZ65" i="16"/>
  <c r="CK43" i="16"/>
  <c r="CK49" i="16" s="1"/>
  <c r="CK51" i="16" s="1"/>
  <c r="Z43" i="16"/>
  <c r="Z49" i="16" s="1"/>
  <c r="Z51" i="16" s="1"/>
  <c r="DO38" i="16"/>
  <c r="DK43" i="17"/>
  <c r="DK49" i="17" s="1"/>
  <c r="DK51" i="17" s="1"/>
  <c r="EZ42" i="17"/>
  <c r="DM49" i="17"/>
  <c r="DM51" i="17" s="1"/>
  <c r="BU49" i="17"/>
  <c r="BU51" i="17" s="1"/>
  <c r="AH43" i="17"/>
  <c r="AH49" i="17" s="1"/>
  <c r="AH51" i="17" s="1"/>
  <c r="N23" i="22"/>
  <c r="N18" i="22"/>
  <c r="EZ66" i="17"/>
  <c r="EZ45" i="17"/>
  <c r="D62" i="19"/>
  <c r="P43" i="21"/>
  <c r="P45" i="21" s="1"/>
  <c r="N154" i="24"/>
  <c r="AE38" i="16"/>
  <c r="CA34" i="17"/>
  <c r="EZ44" i="17"/>
  <c r="EA47" i="17"/>
  <c r="EZ64" i="17"/>
  <c r="D55" i="19"/>
  <c r="G18" i="20"/>
  <c r="H37" i="21"/>
  <c r="H43" i="21" s="1"/>
  <c r="H45" i="21" s="1"/>
  <c r="Q43" i="21"/>
  <c r="Q45" i="21" s="1"/>
  <c r="N41" i="24"/>
  <c r="C57" i="20"/>
  <c r="R41" i="21"/>
  <c r="I41" i="24"/>
  <c r="I168" i="24"/>
  <c r="ED49" i="17"/>
  <c r="ED51" i="17" s="1"/>
  <c r="EZ40" i="17"/>
  <c r="D88" i="17" s="1"/>
  <c r="EZ64" i="16"/>
  <c r="EM38" i="17"/>
  <c r="EY38" i="17"/>
  <c r="BO47" i="17"/>
  <c r="V43" i="19"/>
  <c r="AF43" i="16"/>
  <c r="AF49" i="16" s="1"/>
  <c r="AF51" i="16" s="1"/>
  <c r="P43" i="16"/>
  <c r="P49" i="16" s="1"/>
  <c r="P51" i="16" s="1"/>
  <c r="AW43" i="16"/>
  <c r="AW49" i="16" s="1"/>
  <c r="AW51" i="16" s="1"/>
  <c r="EZ40" i="16"/>
  <c r="D90" i="16" s="1"/>
  <c r="EZ71" i="16"/>
  <c r="BF49" i="17"/>
  <c r="BF51" i="17" s="1"/>
  <c r="DQ43" i="17"/>
  <c r="DQ49" i="17" s="1"/>
  <c r="DQ51" i="17" s="1"/>
  <c r="EH43" i="17"/>
  <c r="EH49" i="17" s="1"/>
  <c r="EH51" i="17" s="1"/>
  <c r="Q43" i="16"/>
  <c r="Q49" i="16" s="1"/>
  <c r="Q51" i="16" s="1"/>
  <c r="AO49" i="17"/>
  <c r="AO51" i="17" s="1"/>
  <c r="CA38" i="17"/>
  <c r="DR43" i="17"/>
  <c r="DR49" i="17" s="1"/>
  <c r="DR51" i="17" s="1"/>
  <c r="EZ46" i="17"/>
  <c r="E23" i="20"/>
  <c r="BY49" i="17"/>
  <c r="BY51" i="17" s="1"/>
  <c r="BO38" i="17"/>
  <c r="EJ43" i="17"/>
  <c r="EJ49" i="17" s="1"/>
  <c r="EJ51" i="17" s="1"/>
  <c r="EZ50" i="17"/>
  <c r="F23" i="20"/>
  <c r="EZ31" i="17"/>
  <c r="BZ49" i="17"/>
  <c r="BZ51" i="17" s="1"/>
  <c r="BC38" i="17"/>
  <c r="DT43" i="17"/>
  <c r="DT49" i="17" s="1"/>
  <c r="DT51" i="17" s="1"/>
  <c r="H33" i="27"/>
  <c r="H52" i="27" s="1"/>
  <c r="EZ21" i="16"/>
  <c r="I43" i="16"/>
  <c r="I49" i="16" s="1"/>
  <c r="I51" i="16" s="1"/>
  <c r="AP43" i="16"/>
  <c r="AP49" i="16" s="1"/>
  <c r="AP51" i="16" s="1"/>
  <c r="CF43" i="16"/>
  <c r="CF49" i="16" s="1"/>
  <c r="CF51" i="16" s="1"/>
  <c r="CV43" i="16"/>
  <c r="CV49" i="16" s="1"/>
  <c r="CV51" i="16" s="1"/>
  <c r="DM43" i="16"/>
  <c r="DM49" i="16" s="1"/>
  <c r="DM51" i="16" s="1"/>
  <c r="DD49" i="17"/>
  <c r="DD51" i="17" s="1"/>
  <c r="AS43" i="17"/>
  <c r="AS49" i="17" s="1"/>
  <c r="AS51" i="17" s="1"/>
  <c r="DO38" i="17"/>
  <c r="DU43" i="17"/>
  <c r="DU49" i="17" s="1"/>
  <c r="DU51" i="17" s="1"/>
  <c r="BT43" i="17"/>
  <c r="BT49" i="17" s="1"/>
  <c r="BT51" i="17" s="1"/>
  <c r="O43" i="21"/>
  <c r="O45" i="21" s="1"/>
  <c r="I33" i="27"/>
  <c r="I52" i="27" s="1"/>
  <c r="J43" i="16"/>
  <c r="J49" i="16" s="1"/>
  <c r="J51" i="16" s="1"/>
  <c r="CW43" i="16"/>
  <c r="CW49" i="16" s="1"/>
  <c r="CW51" i="16" s="1"/>
  <c r="DN43" i="16"/>
  <c r="DN49" i="16" s="1"/>
  <c r="DN51" i="16" s="1"/>
  <c r="EZ48" i="16"/>
  <c r="BK49" i="17"/>
  <c r="BK51" i="17" s="1"/>
  <c r="EZ37" i="17"/>
  <c r="J33" i="27"/>
  <c r="J52" i="27" s="1"/>
  <c r="BL49" i="17"/>
  <c r="BL51" i="17" s="1"/>
  <c r="EZ72" i="17"/>
  <c r="D75" i="19"/>
  <c r="L23" i="20"/>
  <c r="EM47" i="17"/>
  <c r="EZ21" i="17"/>
  <c r="EG43" i="17"/>
  <c r="EG49" i="17" s="1"/>
  <c r="EG51" i="17" s="1"/>
  <c r="EZ61" i="17"/>
  <c r="V34" i="19"/>
  <c r="W43" i="19"/>
  <c r="AG43" i="16"/>
  <c r="AG49" i="16" s="1"/>
  <c r="AG51" i="16" s="1"/>
  <c r="AN49" i="17"/>
  <c r="AN51" i="17" s="1"/>
  <c r="W34" i="19"/>
  <c r="EZ69" i="16"/>
  <c r="AP49" i="17"/>
  <c r="AP51" i="17" s="1"/>
  <c r="DS43" i="17"/>
  <c r="DS49" i="17" s="1"/>
  <c r="DS51" i="17" s="1"/>
  <c r="BI49" i="17"/>
  <c r="BI51" i="17" s="1"/>
  <c r="BJ49" i="17"/>
  <c r="BJ51" i="17" s="1"/>
  <c r="CG43" i="16"/>
  <c r="CG49" i="16" s="1"/>
  <c r="CG51" i="16" s="1"/>
  <c r="EZ66" i="16"/>
  <c r="AT43" i="17"/>
  <c r="AT49" i="17" s="1"/>
  <c r="AT51" i="17" s="1"/>
  <c r="DV43" i="17"/>
  <c r="DV49" i="17" s="1"/>
  <c r="DV51" i="17" s="1"/>
  <c r="K23" i="20"/>
  <c r="K43" i="16"/>
  <c r="K49" i="16" s="1"/>
  <c r="K51" i="16" s="1"/>
  <c r="EZ42" i="16"/>
  <c r="DF49" i="17"/>
  <c r="DF51" i="17" s="1"/>
  <c r="AU43" i="17"/>
  <c r="AU49" i="17" s="1"/>
  <c r="AU51" i="17" s="1"/>
  <c r="D64" i="19"/>
  <c r="S39" i="19"/>
  <c r="S45" i="19" s="1"/>
  <c r="S47" i="19" s="1"/>
  <c r="O18" i="22"/>
  <c r="EZ17" i="16"/>
  <c r="L43" i="16"/>
  <c r="L49" i="16" s="1"/>
  <c r="L51" i="16" s="1"/>
  <c r="DO47" i="16"/>
  <c r="EZ62" i="16"/>
  <c r="EP49" i="17"/>
  <c r="EP51" i="17" s="1"/>
  <c r="AV43" i="17"/>
  <c r="AV49" i="17" s="1"/>
  <c r="AV51" i="17" s="1"/>
  <c r="BM43" i="17"/>
  <c r="BM49" i="17" s="1"/>
  <c r="BM51" i="17" s="1"/>
  <c r="D39" i="19"/>
  <c r="D45" i="19" s="1"/>
  <c r="T39" i="19"/>
  <c r="T45" i="19" s="1"/>
  <c r="T47" i="19" s="1"/>
  <c r="E39" i="19"/>
  <c r="E45" i="19" s="1"/>
  <c r="E47" i="19" s="1"/>
  <c r="P18" i="22"/>
  <c r="E67" i="26"/>
  <c r="DC47" i="16"/>
  <c r="EZ18" i="17"/>
  <c r="D83" i="17" s="1"/>
  <c r="DY49" i="17"/>
  <c r="DY51" i="17" s="1"/>
  <c r="EZ36" i="17"/>
  <c r="AW43" i="17"/>
  <c r="AW49" i="17" s="1"/>
  <c r="AW51" i="17" s="1"/>
  <c r="CA47" i="17"/>
  <c r="EZ70" i="17"/>
  <c r="W30" i="19"/>
  <c r="C33" i="27"/>
  <c r="C52" i="27" s="1"/>
  <c r="BH49" i="17"/>
  <c r="BH51" i="17" s="1"/>
  <c r="AE47" i="16"/>
  <c r="Q23" i="15"/>
  <c r="BC47" i="16"/>
  <c r="DI49" i="17"/>
  <c r="DI51" i="17" s="1"/>
  <c r="DZ49" i="17"/>
  <c r="DZ51" i="17" s="1"/>
  <c r="AG43" i="17"/>
  <c r="AG49" i="17" s="1"/>
  <c r="AG51" i="17" s="1"/>
  <c r="EZ69" i="17"/>
  <c r="EZ71" i="17"/>
  <c r="D61" i="19"/>
  <c r="U23" i="20"/>
  <c r="D57" i="20"/>
  <c r="R28" i="21"/>
  <c r="N140" i="24"/>
  <c r="D67" i="26"/>
  <c r="D33" i="27"/>
  <c r="D52" i="27" s="1"/>
  <c r="K52" i="27"/>
  <c r="L52" i="27"/>
  <c r="D48" i="22"/>
  <c r="D37" i="21"/>
  <c r="I18" i="22"/>
  <c r="C48" i="22"/>
  <c r="K29" i="22"/>
  <c r="L23" i="22"/>
  <c r="O18" i="20"/>
  <c r="P18" i="20"/>
  <c r="P29" i="20"/>
  <c r="Q18" i="20"/>
  <c r="R29" i="20"/>
  <c r="R18" i="20"/>
  <c r="T29" i="20"/>
  <c r="S18" i="20"/>
  <c r="D54" i="19"/>
  <c r="D18" i="20"/>
  <c r="T18" i="20"/>
  <c r="F18" i="20"/>
  <c r="D23" i="20"/>
  <c r="I18" i="20"/>
  <c r="V30" i="19"/>
  <c r="J18" i="20"/>
  <c r="D29" i="20"/>
  <c r="E45" i="18"/>
  <c r="AK49" i="17"/>
  <c r="AK51" i="17" s="1"/>
  <c r="EZ17" i="17"/>
  <c r="EZ35" i="17"/>
  <c r="D87" i="17" s="1"/>
  <c r="EY34" i="17"/>
  <c r="ER43" i="17"/>
  <c r="ER49" i="17" s="1"/>
  <c r="ER51" i="17" s="1"/>
  <c r="DP43" i="17"/>
  <c r="BR49" i="17"/>
  <c r="BR51" i="17" s="1"/>
  <c r="EM34" i="17"/>
  <c r="EB43" i="17"/>
  <c r="AQ38" i="17"/>
  <c r="AF43" i="17"/>
  <c r="AJ43" i="17"/>
  <c r="AJ49" i="17" s="1"/>
  <c r="AJ51" i="17" s="1"/>
  <c r="AQ34" i="17"/>
  <c r="EU49" i="17"/>
  <c r="EU51" i="17" s="1"/>
  <c r="AL49" i="17"/>
  <c r="AL51" i="17" s="1"/>
  <c r="BO34" i="17"/>
  <c r="BD43" i="17"/>
  <c r="EE49" i="17"/>
  <c r="EE51" i="17" s="1"/>
  <c r="EV49" i="17"/>
  <c r="EV51" i="17" s="1"/>
  <c r="EZ20" i="17"/>
  <c r="D84" i="17" s="1"/>
  <c r="DO34" i="17"/>
  <c r="EF43" i="17"/>
  <c r="EF49" i="17" s="1"/>
  <c r="EF51" i="17" s="1"/>
  <c r="EW43" i="17"/>
  <c r="EW49" i="17" s="1"/>
  <c r="EW51" i="17" s="1"/>
  <c r="EX43" i="17"/>
  <c r="EX49" i="17" s="1"/>
  <c r="EX51" i="17" s="1"/>
  <c r="EZ33" i="17"/>
  <c r="D86" i="17" s="1"/>
  <c r="BG49" i="17"/>
  <c r="BG51" i="17" s="1"/>
  <c r="BX43" i="17"/>
  <c r="BX49" i="17" s="1"/>
  <c r="BX51" i="17" s="1"/>
  <c r="BC47" i="17"/>
  <c r="BC34" i="17"/>
  <c r="EZ32" i="17"/>
  <c r="D85" i="17" s="1"/>
  <c r="DG43" i="17"/>
  <c r="DG49" i="17" s="1"/>
  <c r="DG51" i="17" s="1"/>
  <c r="DW43" i="17"/>
  <c r="DW49" i="17" s="1"/>
  <c r="DW51" i="17" s="1"/>
  <c r="EN43" i="17"/>
  <c r="AI43" i="17"/>
  <c r="AI49" i="17" s="1"/>
  <c r="AI51" i="17" s="1"/>
  <c r="AY43" i="17"/>
  <c r="AY49" i="17" s="1"/>
  <c r="AY51" i="17" s="1"/>
  <c r="BP43" i="17"/>
  <c r="DH43" i="17"/>
  <c r="DH49" i="17" s="1"/>
  <c r="DH51" i="17" s="1"/>
  <c r="DX43" i="17"/>
  <c r="DX49" i="17" s="1"/>
  <c r="DX51" i="17" s="1"/>
  <c r="EO43" i="17"/>
  <c r="EO49" i="17" s="1"/>
  <c r="EO51" i="17" s="1"/>
  <c r="AR43" i="17"/>
  <c r="DG43" i="16"/>
  <c r="DO34" i="16"/>
  <c r="AL43" i="16"/>
  <c r="AL49" i="16" s="1"/>
  <c r="AL51" i="16" s="1"/>
  <c r="AQ34" i="16"/>
  <c r="EA38" i="16"/>
  <c r="DP43" i="16"/>
  <c r="F43" i="16"/>
  <c r="AE34" i="16"/>
  <c r="DC34" i="16"/>
  <c r="CB43" i="16"/>
  <c r="EZ32" i="16"/>
  <c r="D87" i="16" s="1"/>
  <c r="CH43" i="16"/>
  <c r="CH49" i="16" s="1"/>
  <c r="CH51" i="16" s="1"/>
  <c r="CX43" i="16"/>
  <c r="CX49" i="16" s="1"/>
  <c r="CX51" i="16" s="1"/>
  <c r="EZ18" i="16"/>
  <c r="D85" i="16" s="1"/>
  <c r="CY43" i="16"/>
  <c r="CY49" i="16" s="1"/>
  <c r="CY51" i="16" s="1"/>
  <c r="G23" i="15"/>
  <c r="N43" i="16"/>
  <c r="N49" i="16" s="1"/>
  <c r="N51" i="16" s="1"/>
  <c r="O43" i="16"/>
  <c r="O49" i="16" s="1"/>
  <c r="O51" i="16" s="1"/>
  <c r="EZ39" i="16"/>
  <c r="EZ50" i="16"/>
  <c r="BC34" i="16"/>
  <c r="EA34" i="16"/>
  <c r="M43" i="16"/>
  <c r="M49" i="16" s="1"/>
  <c r="M51" i="16" s="1"/>
  <c r="BC38" i="16"/>
  <c r="EZ35" i="16"/>
  <c r="D89" i="16" s="1"/>
  <c r="EZ33" i="16"/>
  <c r="D88" i="16"/>
  <c r="V23" i="15"/>
  <c r="DC38" i="16"/>
  <c r="X23" i="15"/>
  <c r="EZ70" i="16"/>
  <c r="EZ61" i="16"/>
  <c r="EZ20" i="16"/>
  <c r="AB23" i="15"/>
  <c r="S19" i="15"/>
  <c r="S20" i="15" s="1"/>
  <c r="K20" i="15"/>
  <c r="AA20" i="15"/>
  <c r="Y23" i="15"/>
  <c r="S25" i="15"/>
  <c r="T19" i="15"/>
  <c r="T20" i="15" s="1"/>
  <c r="L20" i="15"/>
  <c r="AB20" i="15"/>
  <c r="AA23" i="15"/>
  <c r="T25" i="15"/>
  <c r="U19" i="15"/>
  <c r="U20" i="15" s="1"/>
  <c r="AC23" i="15"/>
  <c r="U25" i="15"/>
  <c r="F19" i="15"/>
  <c r="F20" i="15" s="1"/>
  <c r="V19" i="15"/>
  <c r="V20" i="15" s="1"/>
  <c r="F23" i="15"/>
  <c r="F25" i="15"/>
  <c r="V25" i="15"/>
  <c r="W23" i="15"/>
  <c r="S23" i="15"/>
  <c r="G19" i="15"/>
  <c r="G20" i="15" s="1"/>
  <c r="W19" i="15"/>
  <c r="W20" i="15" s="1"/>
  <c r="H23" i="15"/>
  <c r="G25" i="15"/>
  <c r="W25" i="15"/>
  <c r="H19" i="15"/>
  <c r="H20" i="15" s="1"/>
  <c r="X19" i="15"/>
  <c r="X20" i="15" s="1"/>
  <c r="P20" i="15"/>
  <c r="I23" i="15"/>
  <c r="H25" i="15"/>
  <c r="X25" i="15"/>
  <c r="U23" i="15"/>
  <c r="I19" i="15"/>
  <c r="I20" i="15" s="1"/>
  <c r="Y19" i="15"/>
  <c r="Y20" i="15" s="1"/>
  <c r="Q20" i="15"/>
  <c r="J23" i="15"/>
  <c r="I25" i="15"/>
  <c r="Y25" i="15"/>
  <c r="Z23" i="15"/>
  <c r="J19" i="15"/>
  <c r="J20" i="15" s="1"/>
  <c r="Z19" i="15"/>
  <c r="Z20" i="15" s="1"/>
  <c r="R20" i="15"/>
  <c r="K23" i="15"/>
  <c r="J25" i="15"/>
  <c r="Z25" i="15"/>
  <c r="M19" i="15"/>
  <c r="M20" i="15" s="1"/>
  <c r="AC19" i="15"/>
  <c r="AC20" i="15" s="1"/>
  <c r="N23" i="15"/>
  <c r="M25" i="15"/>
  <c r="AC25" i="15"/>
  <c r="N19" i="15"/>
  <c r="N20" i="15" s="1"/>
  <c r="O23" i="15"/>
  <c r="N25" i="15"/>
  <c r="O19" i="15"/>
  <c r="O20" i="15" s="1"/>
  <c r="P23" i="15"/>
  <c r="T23" i="15"/>
  <c r="B50" i="27"/>
  <c r="B20" i="27"/>
  <c r="E53" i="21" l="1"/>
  <c r="AQ43" i="16"/>
  <c r="EZ38" i="16"/>
  <c r="V39" i="19"/>
  <c r="AQ49" i="16"/>
  <c r="AQ51" i="16" s="1"/>
  <c r="EZ47" i="16"/>
  <c r="W47" i="19"/>
  <c r="DO51" i="17"/>
  <c r="W39" i="19"/>
  <c r="EZ47" i="17"/>
  <c r="W45" i="19"/>
  <c r="BC43" i="16"/>
  <c r="EZ38" i="17"/>
  <c r="R37" i="21"/>
  <c r="D43" i="21"/>
  <c r="V45" i="19"/>
  <c r="D47" i="19"/>
  <c r="V47" i="19" s="1"/>
  <c r="EM43" i="17"/>
  <c r="EB49" i="17"/>
  <c r="BP49" i="17"/>
  <c r="CA43" i="17"/>
  <c r="EA43" i="17"/>
  <c r="DP49" i="17"/>
  <c r="EY43" i="17"/>
  <c r="EN49" i="17"/>
  <c r="DO43" i="17"/>
  <c r="BO43" i="17"/>
  <c r="BD49" i="17"/>
  <c r="DO49" i="17"/>
  <c r="EZ34" i="17"/>
  <c r="AR49" i="17"/>
  <c r="BC43" i="17"/>
  <c r="AF49" i="17"/>
  <c r="AQ43" i="17"/>
  <c r="CB49" i="16"/>
  <c r="DC43" i="16"/>
  <c r="EZ34" i="16"/>
  <c r="F49" i="16"/>
  <c r="AE43" i="16"/>
  <c r="DP49" i="16"/>
  <c r="EA43" i="16"/>
  <c r="BC49" i="16"/>
  <c r="BC51" i="16" s="1"/>
  <c r="AR51" i="16"/>
  <c r="D86" i="16"/>
  <c r="DG49" i="16"/>
  <c r="DO43" i="16"/>
  <c r="D25" i="15"/>
  <c r="D23" i="15"/>
  <c r="D20" i="15"/>
  <c r="D19" i="15"/>
  <c r="EW76" i="17" a="1"/>
  <c r="EW76" i="17" s="1"/>
  <c r="EX76" i="17" a="1"/>
  <c r="EX76" i="17" s="1"/>
  <c r="EU76" i="17" a="1"/>
  <c r="EU76" i="17" s="1"/>
  <c r="EV76" i="17" a="1"/>
  <c r="EV76" i="17" s="1"/>
  <c r="ES76" i="17" a="1"/>
  <c r="ES76" i="17" s="1"/>
  <c r="ET76" i="17" a="1"/>
  <c r="ET76" i="17" s="1"/>
  <c r="EO76" i="17" a="1"/>
  <c r="EO76" i="17" s="1"/>
  <c r="EP76" i="17" a="1"/>
  <c r="EP76" i="17" s="1"/>
  <c r="EL76" i="17" a="1"/>
  <c r="EL76" i="17" s="1"/>
  <c r="EN76" i="17" a="1"/>
  <c r="EN76" i="17" s="1"/>
  <c r="EJ76" i="17" a="1"/>
  <c r="EJ76" i="17" s="1"/>
  <c r="EK76" i="17" a="1"/>
  <c r="EK76" i="17" s="1"/>
  <c r="EH76" i="17" a="1"/>
  <c r="EH76" i="17" s="1"/>
  <c r="EI76" i="17" a="1"/>
  <c r="EI76" i="17" s="1"/>
  <c r="EF76" i="17" a="1"/>
  <c r="EF76" i="17" s="1"/>
  <c r="EG76" i="17" a="1"/>
  <c r="EG76" i="17" s="1"/>
  <c r="ED76" i="17" a="1"/>
  <c r="ED76" i="17" s="1"/>
  <c r="EE76" i="17" a="1"/>
  <c r="EE76" i="17" s="1"/>
  <c r="EB76" i="17" a="1"/>
  <c r="EB76" i="17" s="1"/>
  <c r="EC76" i="17" a="1"/>
  <c r="EC76" i="17" s="1"/>
  <c r="DY76" i="17" a="1"/>
  <c r="DY76" i="17" s="1"/>
  <c r="DZ76" i="17" a="1"/>
  <c r="DZ76" i="17" s="1"/>
  <c r="DW76" i="17" a="1"/>
  <c r="DW76" i="17" s="1"/>
  <c r="DX76" i="17" a="1"/>
  <c r="DX76" i="17" s="1"/>
  <c r="DU76" i="17" a="1"/>
  <c r="DU76" i="17" s="1"/>
  <c r="DV76" i="17" a="1"/>
  <c r="DV76" i="17" s="1"/>
  <c r="DQ76" i="17" a="1"/>
  <c r="DQ76" i="17" s="1"/>
  <c r="DR76" i="17" a="1"/>
  <c r="DR76" i="17" s="1"/>
  <c r="DN76" i="17" a="1"/>
  <c r="DN76" i="17" s="1"/>
  <c r="DP76" i="17" a="1"/>
  <c r="DP76" i="17" s="1"/>
  <c r="DL76" i="17" a="1"/>
  <c r="DL76" i="17" s="1"/>
  <c r="DM76" i="17" a="1"/>
  <c r="DM76" i="17" s="1"/>
  <c r="DJ76" i="17" a="1"/>
  <c r="DJ76" i="17" s="1"/>
  <c r="DK76" i="17" a="1"/>
  <c r="DK76" i="17" s="1"/>
  <c r="DH76" i="17" a="1"/>
  <c r="DH76" i="17" s="1"/>
  <c r="DI76" i="17" a="1"/>
  <c r="DI76" i="17" s="1"/>
  <c r="DF76" i="17" a="1"/>
  <c r="DF76" i="17" s="1"/>
  <c r="DG76" i="17" a="1"/>
  <c r="DG76" i="17" s="1"/>
  <c r="DD76" i="17" a="1"/>
  <c r="DD76" i="17" s="1"/>
  <c r="DE76" i="17" a="1"/>
  <c r="DE76" i="17" s="1"/>
  <c r="BY76" i="17" a="1"/>
  <c r="BY76" i="17" s="1"/>
  <c r="BZ76" i="17" a="1"/>
  <c r="BZ76" i="17" s="1"/>
  <c r="BW76" i="17" a="1"/>
  <c r="BW76" i="17" s="1"/>
  <c r="BX76" i="17" a="1"/>
  <c r="BX76" i="17" s="1"/>
  <c r="BU76" i="17" a="1"/>
  <c r="BU76" i="17" s="1"/>
  <c r="BV76" i="17" a="1"/>
  <c r="BV76" i="17" s="1"/>
  <c r="BQ76" i="17" a="1"/>
  <c r="BQ76" i="17" s="1"/>
  <c r="BR76" i="17" a="1"/>
  <c r="BR76" i="17" s="1"/>
  <c r="BN76" i="17" a="1"/>
  <c r="BN76" i="17" s="1"/>
  <c r="BP76" i="17" a="1"/>
  <c r="BP76" i="17" s="1"/>
  <c r="BL76" i="17" a="1"/>
  <c r="BL76" i="17" s="1"/>
  <c r="BM76" i="17" a="1"/>
  <c r="BM76" i="17" s="1"/>
  <c r="BJ76" i="17" a="1"/>
  <c r="BJ76" i="17" s="1"/>
  <c r="BK76" i="17" a="1"/>
  <c r="BK76" i="17" s="1"/>
  <c r="BH76" i="17" a="1"/>
  <c r="BH76" i="17" s="1"/>
  <c r="BI76" i="17" a="1"/>
  <c r="BI76" i="17" s="1"/>
  <c r="BF76" i="17" a="1"/>
  <c r="BF76" i="17" s="1"/>
  <c r="BG76" i="17" a="1"/>
  <c r="BG76" i="17" s="1"/>
  <c r="BD76" i="17" a="1"/>
  <c r="BD76" i="17" s="1"/>
  <c r="BE76" i="17" a="1"/>
  <c r="BE76" i="17" s="1"/>
  <c r="BA76" i="17" a="1"/>
  <c r="BA76" i="17" s="1"/>
  <c r="BB76" i="17" a="1"/>
  <c r="BB76" i="17" s="1"/>
  <c r="AY76" i="17" a="1"/>
  <c r="AY76" i="17" s="1"/>
  <c r="AZ76" i="17" a="1"/>
  <c r="AZ76" i="17" s="1"/>
  <c r="AW76" i="17" a="1"/>
  <c r="AW76" i="17" s="1"/>
  <c r="AX76" i="17" a="1"/>
  <c r="AX76" i="17" s="1"/>
  <c r="AS76" i="17" a="1"/>
  <c r="AS76" i="17" s="1"/>
  <c r="AT76" i="17" a="1"/>
  <c r="AT76" i="17" s="1"/>
  <c r="AP76" i="17" a="1"/>
  <c r="AP76" i="17" s="1"/>
  <c r="AR76" i="17" a="1"/>
  <c r="AR76" i="17" s="1"/>
  <c r="AN76" i="17" a="1"/>
  <c r="AN76" i="17" s="1"/>
  <c r="AO76" i="17" a="1"/>
  <c r="AO76" i="17" s="1"/>
  <c r="AL76" i="17" a="1"/>
  <c r="AL76" i="17" s="1"/>
  <c r="AM76" i="17" a="1"/>
  <c r="AM76" i="17" s="1"/>
  <c r="AJ76" i="17" a="1"/>
  <c r="AJ76" i="17" s="1"/>
  <c r="AK76" i="17" a="1"/>
  <c r="AK76" i="17" s="1"/>
  <c r="AH76" i="17" a="1"/>
  <c r="AH76" i="17" s="1"/>
  <c r="AI76" i="17" a="1"/>
  <c r="AI76" i="17" s="1"/>
  <c r="AF76" i="17" a="1"/>
  <c r="AF76" i="17" s="1"/>
  <c r="AG76" i="17" a="1"/>
  <c r="AG76" i="17" s="1"/>
  <c r="DY76" i="16" a="1"/>
  <c r="DY76" i="16" s="1"/>
  <c r="DZ76" i="16" a="1"/>
  <c r="DZ76" i="16" s="1"/>
  <c r="DW76" i="16" a="1"/>
  <c r="DW76" i="16" s="1"/>
  <c r="DX76" i="16" a="1"/>
  <c r="DX76" i="16" s="1"/>
  <c r="DU76" i="16" a="1"/>
  <c r="DU76" i="16" s="1"/>
  <c r="DV76" i="16" a="1"/>
  <c r="DV76" i="16" s="1"/>
  <c r="DQ76" i="16" a="1"/>
  <c r="DQ76" i="16" s="1"/>
  <c r="DR76" i="16" a="1"/>
  <c r="DR76" i="16" s="1"/>
  <c r="DN76" i="16" a="1"/>
  <c r="DN76" i="16" s="1"/>
  <c r="DP76" i="16" a="1"/>
  <c r="DP76" i="16" s="1"/>
  <c r="DL76" i="16" a="1"/>
  <c r="DL76" i="16" s="1"/>
  <c r="DM76" i="16" a="1"/>
  <c r="DM76" i="16" s="1"/>
  <c r="DJ76" i="16" a="1"/>
  <c r="DJ76" i="16" s="1"/>
  <c r="DK76" i="16" a="1"/>
  <c r="DK76" i="16" s="1"/>
  <c r="DH76" i="16" a="1"/>
  <c r="DH76" i="16" s="1"/>
  <c r="DI76" i="16" a="1"/>
  <c r="DI76" i="16" s="1"/>
  <c r="DF76" i="16" a="1"/>
  <c r="DF76" i="16" s="1"/>
  <c r="DG76" i="16" a="1"/>
  <c r="DG76" i="16" s="1"/>
  <c r="DD76" i="16" a="1"/>
  <c r="DD76" i="16" s="1"/>
  <c r="DE76" i="16" a="1"/>
  <c r="DE76" i="16" s="1"/>
  <c r="CY76" i="16" a="1"/>
  <c r="CY76" i="16" s="1"/>
  <c r="CZ76" i="16" a="1"/>
  <c r="CZ76" i="16" s="1"/>
  <c r="CU76" i="16" a="1"/>
  <c r="CU76" i="16" s="1"/>
  <c r="CX76" i="16" a="1"/>
  <c r="CX76" i="16" s="1"/>
  <c r="CR76" i="16" a="1"/>
  <c r="CR76" i="16" s="1"/>
  <c r="CS76" i="16" a="1"/>
  <c r="CS76" i="16" s="1"/>
  <c r="CN76" i="16" a="1"/>
  <c r="CN76" i="16" s="1"/>
  <c r="CQ76" i="16" a="1"/>
  <c r="CQ76" i="16" s="1"/>
  <c r="CI76" i="16" a="1"/>
  <c r="CI76" i="16" s="1"/>
  <c r="CM76" i="16" a="1"/>
  <c r="CM76" i="16" s="1"/>
  <c r="CF76" i="16" a="1"/>
  <c r="CF76" i="16" s="1"/>
  <c r="CH76" i="16" a="1"/>
  <c r="CH76" i="16" s="1"/>
  <c r="BB76" i="16" a="1"/>
  <c r="BB76" i="16" s="1"/>
  <c r="CB76" i="16" a="1"/>
  <c r="CB76" i="16" s="1"/>
  <c r="AZ76" i="16" a="1"/>
  <c r="AZ76" i="16" s="1"/>
  <c r="BA76" i="16" a="1"/>
  <c r="BA76" i="16" s="1"/>
  <c r="AX76" i="16" a="1"/>
  <c r="AX76" i="16" s="1"/>
  <c r="AY76" i="16" a="1"/>
  <c r="AY76" i="16" s="1"/>
  <c r="AT76" i="16" a="1"/>
  <c r="AT76" i="16" s="1"/>
  <c r="AW76" i="16" a="1"/>
  <c r="AW76" i="16" s="1"/>
  <c r="AR76" i="16" a="1"/>
  <c r="AR76" i="16" s="1"/>
  <c r="AS76" i="16" a="1"/>
  <c r="AS76" i="16" s="1"/>
  <c r="AO76" i="16" a="1"/>
  <c r="AO76" i="16" s="1"/>
  <c r="AP76" i="16" a="1"/>
  <c r="AP76" i="16" s="1"/>
  <c r="AM76" i="16" a="1"/>
  <c r="AM76" i="16" s="1"/>
  <c r="AN76" i="16" a="1"/>
  <c r="AN76" i="16" s="1"/>
  <c r="AK76" i="16" a="1"/>
  <c r="AK76" i="16" s="1"/>
  <c r="AL76" i="16" a="1"/>
  <c r="AL76" i="16" s="1"/>
  <c r="AI76" i="16" a="1"/>
  <c r="AI76" i="16" s="1"/>
  <c r="AJ76" i="16" a="1"/>
  <c r="AJ76" i="16" s="1"/>
  <c r="AG76" i="16" a="1"/>
  <c r="AG76" i="16" s="1"/>
  <c r="AH76" i="16" a="1"/>
  <c r="AH76" i="16" s="1"/>
  <c r="AB76" i="16" a="1"/>
  <c r="AB76" i="16" s="1"/>
  <c r="AF76" i="16" a="1"/>
  <c r="AF76" i="16" s="1"/>
  <c r="Z76" i="16" a="1"/>
  <c r="Z76" i="16" s="1"/>
  <c r="AA76" i="16" a="1"/>
  <c r="AA76" i="16" s="1"/>
  <c r="U76" i="16" a="1"/>
  <c r="U76" i="16" s="1"/>
  <c r="W76" i="16" a="1"/>
  <c r="W76" i="16" s="1"/>
  <c r="S76" i="16" a="1"/>
  <c r="S76" i="16" s="1"/>
  <c r="T76" i="16" a="1"/>
  <c r="T76" i="16" s="1"/>
  <c r="O76" i="16" a="1"/>
  <c r="O76" i="16" s="1"/>
  <c r="P76" i="16" a="1"/>
  <c r="P76" i="16" s="1"/>
  <c r="J76" i="16" a="1"/>
  <c r="J76" i="16" s="1"/>
  <c r="K76" i="16" a="1"/>
  <c r="K76" i="16" s="1"/>
  <c r="D76" i="16" a="1"/>
  <c r="D76" i="16" s="1"/>
  <c r="H76" i="16" a="1"/>
  <c r="H76" i="16" s="1"/>
  <c r="D56" i="19" l="1"/>
  <c r="D45" i="21"/>
  <c r="R43" i="21"/>
  <c r="AQ49" i="17"/>
  <c r="AF51" i="17"/>
  <c r="AQ51" i="17" s="1"/>
  <c r="AR51" i="17"/>
  <c r="BC51" i="17" s="1"/>
  <c r="BC49" i="17"/>
  <c r="BO49" i="17"/>
  <c r="BD51" i="17"/>
  <c r="BO51" i="17" s="1"/>
  <c r="EY49" i="17"/>
  <c r="EY51" i="17" s="1"/>
  <c r="EN51" i="17"/>
  <c r="DP51" i="17"/>
  <c r="EA51" i="17" s="1"/>
  <c r="EA49" i="17"/>
  <c r="CA49" i="17"/>
  <c r="BP51" i="17"/>
  <c r="CA51" i="17" s="1"/>
  <c r="EB51" i="17"/>
  <c r="EM51" i="17" s="1"/>
  <c r="EM49" i="17"/>
  <c r="EZ43" i="17"/>
  <c r="DG51" i="16"/>
  <c r="DO49" i="16"/>
  <c r="DO51" i="16" s="1"/>
  <c r="EA49" i="16"/>
  <c r="EA51" i="16" s="1"/>
  <c r="DP51" i="16"/>
  <c r="EZ43" i="16"/>
  <c r="F51" i="16"/>
  <c r="AE49" i="16"/>
  <c r="DC49" i="16"/>
  <c r="CB51" i="16"/>
  <c r="EX77" i="17" a="1"/>
  <c r="EX77" i="17" s="1"/>
  <c r="EX78" i="17" a="1"/>
  <c r="EX78" i="17" s="1"/>
  <c r="EW77" i="17" a="1"/>
  <c r="EW77" i="17" s="1"/>
  <c r="EW78" i="17" a="1"/>
  <c r="EW78" i="17" s="1"/>
  <c r="EV77" i="17" a="1"/>
  <c r="EV77" i="17" s="1"/>
  <c r="EV78" i="17" a="1"/>
  <c r="EV78" i="17" s="1"/>
  <c r="EU77" i="17" a="1"/>
  <c r="EU77" i="17" s="1"/>
  <c r="EU78" i="17" a="1"/>
  <c r="EU78" i="17" s="1"/>
  <c r="ET77" i="17" a="1"/>
  <c r="ET77" i="17" s="1"/>
  <c r="ET78" i="17" a="1"/>
  <c r="ET78" i="17" s="1"/>
  <c r="ES77" i="17" a="1"/>
  <c r="ES77" i="17" s="1"/>
  <c r="ES78" i="17" a="1"/>
  <c r="ES78" i="17" s="1"/>
  <c r="EP77" i="17" a="1"/>
  <c r="EP77" i="17" s="1"/>
  <c r="EP78" i="17" a="1"/>
  <c r="EP78" i="17" s="1"/>
  <c r="EO77" i="17" a="1"/>
  <c r="EO77" i="17" s="1"/>
  <c r="EO78" i="17" a="1"/>
  <c r="EO78" i="17" s="1"/>
  <c r="EN77" i="17" a="1"/>
  <c r="EN77" i="17" s="1"/>
  <c r="EN78" i="17" a="1"/>
  <c r="EN78" i="17" s="1"/>
  <c r="EL77" i="17" a="1"/>
  <c r="EL77" i="17" s="1"/>
  <c r="EL78" i="17" a="1"/>
  <c r="EL78" i="17" s="1"/>
  <c r="EK77" i="17" a="1"/>
  <c r="EK77" i="17" s="1"/>
  <c r="EK78" i="17" a="1"/>
  <c r="EK78" i="17" s="1"/>
  <c r="EJ77" i="17" a="1"/>
  <c r="EJ77" i="17" s="1"/>
  <c r="EJ78" i="17" a="1"/>
  <c r="EJ78" i="17" s="1"/>
  <c r="EI77" i="17" a="1"/>
  <c r="EI77" i="17" s="1"/>
  <c r="EI78" i="17" a="1"/>
  <c r="EI78" i="17" s="1"/>
  <c r="EH77" i="17" a="1"/>
  <c r="EH77" i="17" s="1"/>
  <c r="EH78" i="17" a="1"/>
  <c r="EH78" i="17" s="1"/>
  <c r="EG77" i="17" a="1"/>
  <c r="EG77" i="17" s="1"/>
  <c r="EG78" i="17" a="1"/>
  <c r="EG78" i="17" s="1"/>
  <c r="EF77" i="17" a="1"/>
  <c r="EF77" i="17" s="1"/>
  <c r="EF78" i="17" a="1"/>
  <c r="EF78" i="17" s="1"/>
  <c r="EE77" i="17" a="1"/>
  <c r="EE77" i="17" s="1"/>
  <c r="EE78" i="17" a="1"/>
  <c r="EE78" i="17" s="1"/>
  <c r="ED77" i="17" a="1"/>
  <c r="ED77" i="17" s="1"/>
  <c r="ED78" i="17" a="1"/>
  <c r="ED78" i="17" s="1"/>
  <c r="EC77" i="17" a="1"/>
  <c r="EC77" i="17" s="1"/>
  <c r="EC78" i="17" a="1"/>
  <c r="EC78" i="17" s="1"/>
  <c r="EB77" i="17" a="1"/>
  <c r="EB77" i="17" s="1"/>
  <c r="EB78" i="17" a="1"/>
  <c r="EB78" i="17" s="1"/>
  <c r="DZ77" i="17" a="1"/>
  <c r="DZ77" i="17" s="1"/>
  <c r="DZ78" i="17" a="1"/>
  <c r="DZ78" i="17" s="1"/>
  <c r="DY77" i="17" a="1"/>
  <c r="DY77" i="17" s="1"/>
  <c r="DY78" i="17" a="1"/>
  <c r="DY78" i="17" s="1"/>
  <c r="DX77" i="17" a="1"/>
  <c r="DX77" i="17" s="1"/>
  <c r="DX78" i="17" a="1"/>
  <c r="DX78" i="17" s="1"/>
  <c r="DW77" i="17" a="1"/>
  <c r="DW77" i="17" s="1"/>
  <c r="DW78" i="17" a="1"/>
  <c r="DW78" i="17" s="1"/>
  <c r="DV77" i="17" a="1"/>
  <c r="DV77" i="17" s="1"/>
  <c r="DV78" i="17" a="1"/>
  <c r="DV78" i="17" s="1"/>
  <c r="DU77" i="17" a="1"/>
  <c r="DU77" i="17" s="1"/>
  <c r="DU78" i="17" a="1"/>
  <c r="DU78" i="17" s="1"/>
  <c r="DR77" i="17" a="1"/>
  <c r="DR77" i="17" s="1"/>
  <c r="DR78" i="17" a="1"/>
  <c r="DR78" i="17" s="1"/>
  <c r="DQ77" i="17" a="1"/>
  <c r="DQ77" i="17" s="1"/>
  <c r="DQ78" i="17" a="1"/>
  <c r="DQ78" i="17" s="1"/>
  <c r="DP77" i="17" a="1"/>
  <c r="DP77" i="17" s="1"/>
  <c r="DP78" i="17" a="1"/>
  <c r="DP78" i="17" s="1"/>
  <c r="DN77" i="17" a="1"/>
  <c r="DN77" i="17" s="1"/>
  <c r="DN78" i="17" a="1"/>
  <c r="DN78" i="17" s="1"/>
  <c r="DM77" i="17" a="1"/>
  <c r="DM77" i="17" s="1"/>
  <c r="DM78" i="17" a="1"/>
  <c r="DM78" i="17" s="1"/>
  <c r="DL77" i="17" a="1"/>
  <c r="DL77" i="17" s="1"/>
  <c r="DL78" i="17" a="1"/>
  <c r="DL78" i="17" s="1"/>
  <c r="DK77" i="17" a="1"/>
  <c r="DK77" i="17" s="1"/>
  <c r="DK78" i="17" a="1"/>
  <c r="DK78" i="17" s="1"/>
  <c r="DJ77" i="17" a="1"/>
  <c r="DJ77" i="17" s="1"/>
  <c r="DJ78" i="17" a="1"/>
  <c r="DJ78" i="17" s="1"/>
  <c r="DI77" i="17" a="1"/>
  <c r="DI77" i="17" s="1"/>
  <c r="DI78" i="17" a="1"/>
  <c r="DI78" i="17" s="1"/>
  <c r="DH77" i="17" a="1"/>
  <c r="DH77" i="17" s="1"/>
  <c r="DH78" i="17" a="1"/>
  <c r="DH78" i="17" s="1"/>
  <c r="DG77" i="17" a="1"/>
  <c r="DG77" i="17" s="1"/>
  <c r="DG78" i="17" a="1"/>
  <c r="DG78" i="17" s="1"/>
  <c r="DF77" i="17" a="1"/>
  <c r="DF77" i="17" s="1"/>
  <c r="DF78" i="17" a="1"/>
  <c r="DF78" i="17" s="1"/>
  <c r="DE77" i="17" a="1"/>
  <c r="DE77" i="17" s="1"/>
  <c r="DE78" i="17" a="1"/>
  <c r="DE78" i="17" s="1"/>
  <c r="DD77" i="17" a="1"/>
  <c r="DD77" i="17" s="1"/>
  <c r="DD78" i="17" a="1"/>
  <c r="DD78" i="17" s="1"/>
  <c r="BZ77" i="17" a="1"/>
  <c r="BZ77" i="17" s="1"/>
  <c r="BZ78" i="17" a="1"/>
  <c r="BZ78" i="17" s="1"/>
  <c r="BY77" i="17" a="1"/>
  <c r="BY77" i="17" s="1"/>
  <c r="BY78" i="17" a="1"/>
  <c r="BY78" i="17" s="1"/>
  <c r="BX77" i="17" a="1"/>
  <c r="BX77" i="17" s="1"/>
  <c r="BX78" i="17" a="1"/>
  <c r="BX78" i="17" s="1"/>
  <c r="BW77" i="17" a="1"/>
  <c r="BW77" i="17" s="1"/>
  <c r="BW78" i="17" a="1"/>
  <c r="BW78" i="17" s="1"/>
  <c r="BV77" i="17" a="1"/>
  <c r="BV77" i="17" s="1"/>
  <c r="BV78" i="17" a="1"/>
  <c r="BV78" i="17" s="1"/>
  <c r="BU77" i="17" a="1"/>
  <c r="BU77" i="17" s="1"/>
  <c r="BU78" i="17" a="1"/>
  <c r="BU78" i="17" s="1"/>
  <c r="BR77" i="17" a="1"/>
  <c r="BR77" i="17" s="1"/>
  <c r="BR78" i="17" a="1"/>
  <c r="BR78" i="17" s="1"/>
  <c r="BQ77" i="17" a="1"/>
  <c r="BQ77" i="17" s="1"/>
  <c r="BQ78" i="17" a="1"/>
  <c r="BQ78" i="17" s="1"/>
  <c r="BP77" i="17" a="1"/>
  <c r="BP77" i="17" s="1"/>
  <c r="BP78" i="17" a="1"/>
  <c r="BP78" i="17" s="1"/>
  <c r="BN77" i="17" a="1"/>
  <c r="BN77" i="17" s="1"/>
  <c r="BN78" i="17" a="1"/>
  <c r="BN78" i="17" s="1"/>
  <c r="BM77" i="17" a="1"/>
  <c r="BM77" i="17" s="1"/>
  <c r="BM78" i="17" a="1"/>
  <c r="BM78" i="17" s="1"/>
  <c r="BL77" i="17" a="1"/>
  <c r="BL77" i="17" s="1"/>
  <c r="BL78" i="17" a="1"/>
  <c r="BL78" i="17" s="1"/>
  <c r="BK77" i="17" a="1"/>
  <c r="BK77" i="17" s="1"/>
  <c r="BK78" i="17" a="1"/>
  <c r="BK78" i="17" s="1"/>
  <c r="BJ77" i="17" a="1"/>
  <c r="BJ77" i="17" s="1"/>
  <c r="BJ78" i="17" a="1"/>
  <c r="BJ78" i="17" s="1"/>
  <c r="BI77" i="17" a="1"/>
  <c r="BI77" i="17" s="1"/>
  <c r="BI78" i="17" a="1"/>
  <c r="BI78" i="17" s="1"/>
  <c r="BH77" i="17" a="1"/>
  <c r="BH77" i="17" s="1"/>
  <c r="BH78" i="17" a="1"/>
  <c r="BH78" i="17" s="1"/>
  <c r="BG77" i="17" a="1"/>
  <c r="BG77" i="17" s="1"/>
  <c r="BG78" i="17" a="1"/>
  <c r="BG78" i="17" s="1"/>
  <c r="BF77" i="17" a="1"/>
  <c r="BF77" i="17" s="1"/>
  <c r="BF78" i="17" a="1"/>
  <c r="BF78" i="17" s="1"/>
  <c r="BE77" i="17" a="1"/>
  <c r="BE77" i="17" s="1"/>
  <c r="BE78" i="17" a="1"/>
  <c r="BE78" i="17" s="1"/>
  <c r="BD77" i="17" a="1"/>
  <c r="BD77" i="17" s="1"/>
  <c r="BD78" i="17" a="1"/>
  <c r="BD78" i="17" s="1"/>
  <c r="BB77" i="17" a="1"/>
  <c r="BB77" i="17" s="1"/>
  <c r="BB78" i="17" a="1"/>
  <c r="BB78" i="17" s="1"/>
  <c r="BA77" i="17" a="1"/>
  <c r="BA77" i="17" s="1"/>
  <c r="BA78" i="17" a="1"/>
  <c r="BA78" i="17" s="1"/>
  <c r="AZ77" i="17" a="1"/>
  <c r="AZ77" i="17" s="1"/>
  <c r="AZ78" i="17" a="1"/>
  <c r="AZ78" i="17" s="1"/>
  <c r="AY77" i="17" a="1"/>
  <c r="AY77" i="17" s="1"/>
  <c r="AY78" i="17" a="1"/>
  <c r="AY78" i="17" s="1"/>
  <c r="AX77" i="17" a="1"/>
  <c r="AX77" i="17" s="1"/>
  <c r="AX78" i="17" a="1"/>
  <c r="AX78" i="17" s="1"/>
  <c r="AW77" i="17" a="1"/>
  <c r="AW77" i="17" s="1"/>
  <c r="AW78" i="17" a="1"/>
  <c r="AW78" i="17" s="1"/>
  <c r="AT77" i="17" a="1"/>
  <c r="AT77" i="17" s="1"/>
  <c r="AT78" i="17" a="1"/>
  <c r="AT78" i="17" s="1"/>
  <c r="AS77" i="17" a="1"/>
  <c r="AS77" i="17" s="1"/>
  <c r="AS78" i="17" a="1"/>
  <c r="AS78" i="17" s="1"/>
  <c r="AR77" i="17" a="1"/>
  <c r="AR77" i="17" s="1"/>
  <c r="AR78" i="17" a="1"/>
  <c r="AR78" i="17" s="1"/>
  <c r="AP77" i="17" a="1"/>
  <c r="AP77" i="17" s="1"/>
  <c r="AP78" i="17" a="1"/>
  <c r="AP78" i="17" s="1"/>
  <c r="AO77" i="17" a="1"/>
  <c r="AO77" i="17" s="1"/>
  <c r="AO78" i="17" a="1"/>
  <c r="AO78" i="17" s="1"/>
  <c r="AN77" i="17" a="1"/>
  <c r="AN77" i="17" s="1"/>
  <c r="AN78" i="17" a="1"/>
  <c r="AN78" i="17" s="1"/>
  <c r="AM77" i="17" a="1"/>
  <c r="AM77" i="17" s="1"/>
  <c r="AM78" i="17" a="1"/>
  <c r="AM78" i="17" s="1"/>
  <c r="AL77" i="17" a="1"/>
  <c r="AL77" i="17" s="1"/>
  <c r="AL78" i="17" a="1"/>
  <c r="AL78" i="17" s="1"/>
  <c r="AK77" i="17" a="1"/>
  <c r="AK77" i="17" s="1"/>
  <c r="AK78" i="17" a="1"/>
  <c r="AK78" i="17" s="1"/>
  <c r="AJ77" i="17" a="1"/>
  <c r="AJ77" i="17" s="1"/>
  <c r="AJ78" i="17" a="1"/>
  <c r="AJ78" i="17" s="1"/>
  <c r="AI77" i="17" a="1"/>
  <c r="AI77" i="17" s="1"/>
  <c r="AI78" i="17" a="1"/>
  <c r="AI78" i="17" s="1"/>
  <c r="AH77" i="17" a="1"/>
  <c r="AH77" i="17" s="1"/>
  <c r="AH78" i="17" a="1"/>
  <c r="AH78" i="17" s="1"/>
  <c r="AG77" i="17" a="1"/>
  <c r="AG77" i="17" s="1"/>
  <c r="AG78" i="17" a="1"/>
  <c r="AG78" i="17" s="1"/>
  <c r="AF77" i="17" a="1"/>
  <c r="AF77" i="17" s="1"/>
  <c r="AF78" i="17" a="1"/>
  <c r="AF78" i="17" s="1"/>
  <c r="DZ79" i="16" a="1"/>
  <c r="DZ79" i="16" s="1"/>
  <c r="DZ80" i="16" a="1"/>
  <c r="DZ80" i="16" s="1"/>
  <c r="DY79" i="16" a="1"/>
  <c r="DY79" i="16" s="1"/>
  <c r="DY80" i="16" a="1"/>
  <c r="DY80" i="16" s="1"/>
  <c r="DX79" i="16" a="1"/>
  <c r="DX79" i="16" s="1"/>
  <c r="DX80" i="16" a="1"/>
  <c r="DX80" i="16" s="1"/>
  <c r="DW79" i="16" a="1"/>
  <c r="DW79" i="16" s="1"/>
  <c r="DW80" i="16" a="1"/>
  <c r="DW80" i="16" s="1"/>
  <c r="DV79" i="16" a="1"/>
  <c r="DV79" i="16" s="1"/>
  <c r="DV80" i="16" a="1"/>
  <c r="DV80" i="16" s="1"/>
  <c r="DU79" i="16" a="1"/>
  <c r="DU79" i="16" s="1"/>
  <c r="DU80" i="16" a="1"/>
  <c r="DU80" i="16" s="1"/>
  <c r="DR79" i="16" a="1"/>
  <c r="DR79" i="16" s="1"/>
  <c r="DR80" i="16" a="1"/>
  <c r="DR80" i="16" s="1"/>
  <c r="DQ79" i="16" a="1"/>
  <c r="DQ79" i="16" s="1"/>
  <c r="DQ80" i="16" a="1"/>
  <c r="DQ80" i="16" s="1"/>
  <c r="DP79" i="16" a="1"/>
  <c r="DP79" i="16" s="1"/>
  <c r="DP80" i="16" a="1"/>
  <c r="DP80" i="16" s="1"/>
  <c r="DN79" i="16" a="1"/>
  <c r="DN79" i="16" s="1"/>
  <c r="DN80" i="16" a="1"/>
  <c r="DN80" i="16" s="1"/>
  <c r="DM79" i="16" a="1"/>
  <c r="DM79" i="16" s="1"/>
  <c r="DM80" i="16" a="1"/>
  <c r="DM80" i="16" s="1"/>
  <c r="DL79" i="16" a="1"/>
  <c r="DL79" i="16" s="1"/>
  <c r="DL80" i="16" a="1"/>
  <c r="DL80" i="16" s="1"/>
  <c r="DK79" i="16" a="1"/>
  <c r="DK79" i="16" s="1"/>
  <c r="DK80" i="16" a="1"/>
  <c r="DK80" i="16" s="1"/>
  <c r="DJ79" i="16" a="1"/>
  <c r="DJ79" i="16" s="1"/>
  <c r="DJ80" i="16" a="1"/>
  <c r="DJ80" i="16" s="1"/>
  <c r="DI79" i="16" a="1"/>
  <c r="DI79" i="16" s="1"/>
  <c r="DI80" i="16" a="1"/>
  <c r="DI80" i="16" s="1"/>
  <c r="DH79" i="16" a="1"/>
  <c r="DH79" i="16" s="1"/>
  <c r="DH80" i="16" a="1"/>
  <c r="DH80" i="16" s="1"/>
  <c r="DG79" i="16" a="1"/>
  <c r="DG79" i="16" s="1"/>
  <c r="DG80" i="16" a="1"/>
  <c r="DG80" i="16" s="1"/>
  <c r="DF79" i="16" a="1"/>
  <c r="DF79" i="16" s="1"/>
  <c r="DF80" i="16" a="1"/>
  <c r="DF80" i="16" s="1"/>
  <c r="DE79" i="16" a="1"/>
  <c r="DE79" i="16" s="1"/>
  <c r="DE80" i="16" a="1"/>
  <c r="DE80" i="16" s="1"/>
  <c r="DD79" i="16" a="1"/>
  <c r="DD79" i="16" s="1"/>
  <c r="DD80" i="16" a="1"/>
  <c r="DD80" i="16" s="1"/>
  <c r="CZ79" i="16" a="1"/>
  <c r="CZ79" i="16" s="1"/>
  <c r="CZ80" i="16" a="1"/>
  <c r="CZ80" i="16" s="1"/>
  <c r="CY79" i="16" a="1"/>
  <c r="CY79" i="16" s="1"/>
  <c r="CY80" i="16" a="1"/>
  <c r="CY80" i="16" s="1"/>
  <c r="CX79" i="16" a="1"/>
  <c r="CX79" i="16" s="1"/>
  <c r="CX80" i="16" a="1"/>
  <c r="CX80" i="16" s="1"/>
  <c r="CU79" i="16" a="1"/>
  <c r="CU79" i="16" s="1"/>
  <c r="CU80" i="16" a="1"/>
  <c r="CU80" i="16" s="1"/>
  <c r="CS79" i="16" a="1"/>
  <c r="CS79" i="16" s="1"/>
  <c r="CS80" i="16" a="1"/>
  <c r="CS80" i="16" s="1"/>
  <c r="CR79" i="16" a="1"/>
  <c r="CR79" i="16" s="1"/>
  <c r="CR80" i="16" a="1"/>
  <c r="CR80" i="16" s="1"/>
  <c r="CQ79" i="16" a="1"/>
  <c r="CQ79" i="16" s="1"/>
  <c r="CQ80" i="16" a="1"/>
  <c r="CQ80" i="16" s="1"/>
  <c r="CN79" i="16" a="1"/>
  <c r="CN79" i="16" s="1"/>
  <c r="CN80" i="16" a="1"/>
  <c r="CN80" i="16" s="1"/>
  <c r="CM79" i="16" a="1"/>
  <c r="CM79" i="16" s="1"/>
  <c r="CM80" i="16" a="1"/>
  <c r="CM80" i="16" s="1"/>
  <c r="CI79" i="16" a="1"/>
  <c r="CI79" i="16" s="1"/>
  <c r="CI80" i="16" a="1"/>
  <c r="CI80" i="16" s="1"/>
  <c r="CH79" i="16" a="1"/>
  <c r="CH79" i="16" s="1"/>
  <c r="CH80" i="16" a="1"/>
  <c r="CH80" i="16" s="1"/>
  <c r="CF79" i="16" a="1"/>
  <c r="CF79" i="16" s="1"/>
  <c r="CF80" i="16" a="1"/>
  <c r="CF80" i="16" s="1"/>
  <c r="CB79" i="16" a="1"/>
  <c r="CB79" i="16" s="1"/>
  <c r="CB80" i="16" a="1"/>
  <c r="CB80" i="16" s="1"/>
  <c r="BB79" i="16" a="1"/>
  <c r="BB79" i="16" s="1"/>
  <c r="BB80" i="16" a="1"/>
  <c r="BB80" i="16" s="1"/>
  <c r="BA79" i="16" a="1"/>
  <c r="BA79" i="16" s="1"/>
  <c r="BA80" i="16" a="1"/>
  <c r="BA80" i="16" s="1"/>
  <c r="AZ79" i="16" a="1"/>
  <c r="AZ79" i="16" s="1"/>
  <c r="AZ80" i="16" a="1"/>
  <c r="AZ80" i="16" s="1"/>
  <c r="AY79" i="16" a="1"/>
  <c r="AY79" i="16" s="1"/>
  <c r="AY80" i="16" a="1"/>
  <c r="AY80" i="16" s="1"/>
  <c r="AX79" i="16" a="1"/>
  <c r="AX79" i="16" s="1"/>
  <c r="AX80" i="16" a="1"/>
  <c r="AX80" i="16" s="1"/>
  <c r="AW79" i="16" a="1"/>
  <c r="AW79" i="16" s="1"/>
  <c r="AW80" i="16" a="1"/>
  <c r="AW80" i="16" s="1"/>
  <c r="AT79" i="16" a="1"/>
  <c r="AT79" i="16" s="1"/>
  <c r="AT80" i="16" a="1"/>
  <c r="AT80" i="16" s="1"/>
  <c r="AS79" i="16" a="1"/>
  <c r="AS79" i="16" s="1"/>
  <c r="AS80" i="16" a="1"/>
  <c r="AS80" i="16" s="1"/>
  <c r="AR79" i="16" a="1"/>
  <c r="AR79" i="16" s="1"/>
  <c r="AR80" i="16" a="1"/>
  <c r="AR80" i="16" s="1"/>
  <c r="AP79" i="16" a="1"/>
  <c r="AP79" i="16" s="1"/>
  <c r="AP80" i="16" a="1"/>
  <c r="AP80" i="16" s="1"/>
  <c r="AO79" i="16" a="1"/>
  <c r="AO79" i="16" s="1"/>
  <c r="AO80" i="16" a="1"/>
  <c r="AO80" i="16" s="1"/>
  <c r="AN79" i="16" a="1"/>
  <c r="AN79" i="16" s="1"/>
  <c r="AN80" i="16" a="1"/>
  <c r="AN80" i="16" s="1"/>
  <c r="AM79" i="16" a="1"/>
  <c r="AM79" i="16" s="1"/>
  <c r="AM80" i="16" a="1"/>
  <c r="AM80" i="16" s="1"/>
  <c r="AL79" i="16" a="1"/>
  <c r="AL79" i="16" s="1"/>
  <c r="AL80" i="16" a="1"/>
  <c r="AL80" i="16" s="1"/>
  <c r="AK79" i="16" a="1"/>
  <c r="AK79" i="16" s="1"/>
  <c r="AK80" i="16" a="1"/>
  <c r="AK80" i="16" s="1"/>
  <c r="AJ79" i="16" a="1"/>
  <c r="AJ79" i="16" s="1"/>
  <c r="AJ80" i="16" a="1"/>
  <c r="AJ80" i="16" s="1"/>
  <c r="AI79" i="16" a="1"/>
  <c r="AI79" i="16" s="1"/>
  <c r="AI80" i="16" a="1"/>
  <c r="AI80" i="16" s="1"/>
  <c r="AH79" i="16" a="1"/>
  <c r="AH79" i="16" s="1"/>
  <c r="AH80" i="16" a="1"/>
  <c r="AH80" i="16" s="1"/>
  <c r="AG79" i="16" a="1"/>
  <c r="AG79" i="16" s="1"/>
  <c r="AG80" i="16" a="1"/>
  <c r="AG80" i="16" s="1"/>
  <c r="AF79" i="16" a="1"/>
  <c r="AF79" i="16" s="1"/>
  <c r="AF80" i="16" a="1"/>
  <c r="AF80" i="16" s="1"/>
  <c r="AB79" i="16" a="1"/>
  <c r="AB79" i="16" s="1"/>
  <c r="AB80" i="16" a="1"/>
  <c r="AB80" i="16" s="1"/>
  <c r="AA79" i="16" a="1"/>
  <c r="AA79" i="16" s="1"/>
  <c r="AA80" i="16" a="1"/>
  <c r="AA80" i="16" s="1"/>
  <c r="Z79" i="16" a="1"/>
  <c r="Z79" i="16" s="1"/>
  <c r="Z80" i="16" a="1"/>
  <c r="Z80" i="16" s="1"/>
  <c r="W79" i="16" a="1"/>
  <c r="W79" i="16" s="1"/>
  <c r="W80" i="16" a="1"/>
  <c r="W80" i="16" s="1"/>
  <c r="U79" i="16" a="1"/>
  <c r="U79" i="16" s="1"/>
  <c r="U80" i="16" a="1"/>
  <c r="U80" i="16" s="1"/>
  <c r="T79" i="16" a="1"/>
  <c r="T79" i="16" s="1"/>
  <c r="T80" i="16" a="1"/>
  <c r="T80" i="16" s="1"/>
  <c r="S79" i="16" a="1"/>
  <c r="S79" i="16" s="1"/>
  <c r="S80" i="16" a="1"/>
  <c r="S80" i="16" s="1"/>
  <c r="P79" i="16" a="1"/>
  <c r="P79" i="16" s="1"/>
  <c r="P80" i="16" a="1"/>
  <c r="P80" i="16" s="1"/>
  <c r="O79" i="16" a="1"/>
  <c r="O79" i="16" s="1"/>
  <c r="O80" i="16" a="1"/>
  <c r="O80" i="16" s="1"/>
  <c r="K79" i="16" a="1"/>
  <c r="K79" i="16" s="1"/>
  <c r="K80" i="16" a="1"/>
  <c r="K80" i="16" s="1"/>
  <c r="J79" i="16" a="1"/>
  <c r="J79" i="16" s="1"/>
  <c r="J80" i="16" a="1"/>
  <c r="J80" i="16" s="1"/>
  <c r="H79" i="16" a="1"/>
  <c r="H79" i="16" s="1"/>
  <c r="H80" i="16" a="1"/>
  <c r="H80" i="16" s="1"/>
  <c r="D79" i="16" a="1"/>
  <c r="D79" i="16" s="1"/>
  <c r="D80" i="16" a="1"/>
  <c r="D80" i="16" s="1"/>
  <c r="DZ77" i="16" a="1"/>
  <c r="DZ77" i="16" s="1"/>
  <c r="DZ78" i="16" a="1"/>
  <c r="DZ78" i="16" s="1"/>
  <c r="DY77" i="16" a="1"/>
  <c r="DY77" i="16" s="1"/>
  <c r="DY78" i="16" a="1"/>
  <c r="DY78" i="16" s="1"/>
  <c r="DX77" i="16" a="1"/>
  <c r="DX77" i="16" s="1"/>
  <c r="DX78" i="16" a="1"/>
  <c r="DX78" i="16" s="1"/>
  <c r="DW77" i="16" a="1"/>
  <c r="DW77" i="16" s="1"/>
  <c r="DW78" i="16" a="1"/>
  <c r="DW78" i="16" s="1"/>
  <c r="DV77" i="16" a="1"/>
  <c r="DV77" i="16" s="1"/>
  <c r="DV78" i="16" a="1"/>
  <c r="DV78" i="16" s="1"/>
  <c r="DU77" i="16" a="1"/>
  <c r="DU77" i="16" s="1"/>
  <c r="DU78" i="16" a="1"/>
  <c r="DU78" i="16" s="1"/>
  <c r="DR77" i="16" a="1"/>
  <c r="DR77" i="16" s="1"/>
  <c r="DR78" i="16" a="1"/>
  <c r="DR78" i="16" s="1"/>
  <c r="DQ77" i="16" a="1"/>
  <c r="DQ77" i="16" s="1"/>
  <c r="DQ78" i="16" a="1"/>
  <c r="DQ78" i="16" s="1"/>
  <c r="DP77" i="16" a="1"/>
  <c r="DP77" i="16" s="1"/>
  <c r="DP78" i="16" a="1"/>
  <c r="DP78" i="16" s="1"/>
  <c r="DN77" i="16" a="1"/>
  <c r="DN77" i="16" s="1"/>
  <c r="DN78" i="16" a="1"/>
  <c r="DN78" i="16" s="1"/>
  <c r="DM77" i="16" a="1"/>
  <c r="DM77" i="16" s="1"/>
  <c r="DM78" i="16" a="1"/>
  <c r="DM78" i="16" s="1"/>
  <c r="DL77" i="16" a="1"/>
  <c r="DL77" i="16" s="1"/>
  <c r="DL78" i="16" a="1"/>
  <c r="DL78" i="16" s="1"/>
  <c r="DK77" i="16" a="1"/>
  <c r="DK77" i="16" s="1"/>
  <c r="DK78" i="16" a="1"/>
  <c r="DK78" i="16" s="1"/>
  <c r="DJ77" i="16" a="1"/>
  <c r="DJ77" i="16" s="1"/>
  <c r="DJ78" i="16" a="1"/>
  <c r="DJ78" i="16" s="1"/>
  <c r="DI77" i="16" a="1"/>
  <c r="DI77" i="16" s="1"/>
  <c r="DI78" i="16" a="1"/>
  <c r="DI78" i="16" s="1"/>
  <c r="DH77" i="16" a="1"/>
  <c r="DH77" i="16" s="1"/>
  <c r="DH78" i="16" a="1"/>
  <c r="DH78" i="16" s="1"/>
  <c r="DG77" i="16" a="1"/>
  <c r="DG77" i="16" s="1"/>
  <c r="DG78" i="16" a="1"/>
  <c r="DG78" i="16" s="1"/>
  <c r="DF77" i="16" a="1"/>
  <c r="DF77" i="16" s="1"/>
  <c r="DF78" i="16" a="1"/>
  <c r="DF78" i="16" s="1"/>
  <c r="DE77" i="16" a="1"/>
  <c r="DE77" i="16" s="1"/>
  <c r="DE78" i="16" a="1"/>
  <c r="DE78" i="16" s="1"/>
  <c r="DD77" i="16" a="1"/>
  <c r="DD77" i="16" s="1"/>
  <c r="DD78" i="16" a="1"/>
  <c r="DD78" i="16" s="1"/>
  <c r="CZ77" i="16" a="1"/>
  <c r="CZ77" i="16" s="1"/>
  <c r="CZ78" i="16" a="1"/>
  <c r="CZ78" i="16" s="1"/>
  <c r="CY77" i="16" a="1"/>
  <c r="CY77" i="16" s="1"/>
  <c r="CY78" i="16" a="1"/>
  <c r="CY78" i="16" s="1"/>
  <c r="CX77" i="16" a="1"/>
  <c r="CX77" i="16" s="1"/>
  <c r="CX78" i="16" a="1"/>
  <c r="CX78" i="16" s="1"/>
  <c r="CU77" i="16" a="1"/>
  <c r="CU77" i="16" s="1"/>
  <c r="CU78" i="16" a="1"/>
  <c r="CU78" i="16" s="1"/>
  <c r="CS77" i="16" a="1"/>
  <c r="CS77" i="16" s="1"/>
  <c r="CS78" i="16" a="1"/>
  <c r="CS78" i="16" s="1"/>
  <c r="CR77" i="16" a="1"/>
  <c r="CR77" i="16" s="1"/>
  <c r="CR78" i="16" a="1"/>
  <c r="CR78" i="16" s="1"/>
  <c r="CQ77" i="16" a="1"/>
  <c r="CQ77" i="16" s="1"/>
  <c r="CQ78" i="16" a="1"/>
  <c r="CQ78" i="16" s="1"/>
  <c r="CN77" i="16" a="1"/>
  <c r="CN77" i="16" s="1"/>
  <c r="CN78" i="16" a="1"/>
  <c r="CN78" i="16" s="1"/>
  <c r="CM77" i="16" a="1"/>
  <c r="CM77" i="16" s="1"/>
  <c r="CM78" i="16" a="1"/>
  <c r="CM78" i="16" s="1"/>
  <c r="CI77" i="16" a="1"/>
  <c r="CI77" i="16" s="1"/>
  <c r="CI78" i="16" a="1"/>
  <c r="CI78" i="16" s="1"/>
  <c r="CH77" i="16" a="1"/>
  <c r="CH77" i="16" s="1"/>
  <c r="CH78" i="16" a="1"/>
  <c r="CH78" i="16" s="1"/>
  <c r="CF77" i="16" a="1"/>
  <c r="CF77" i="16" s="1"/>
  <c r="CF78" i="16" a="1"/>
  <c r="CF78" i="16" s="1"/>
  <c r="CB77" i="16" a="1"/>
  <c r="CB77" i="16" s="1"/>
  <c r="CB78" i="16" a="1"/>
  <c r="CB78" i="16" s="1"/>
  <c r="BB77" i="16" a="1"/>
  <c r="BB77" i="16" s="1"/>
  <c r="BB78" i="16" a="1"/>
  <c r="BB78" i="16" s="1"/>
  <c r="BA77" i="16" a="1"/>
  <c r="BA77" i="16" s="1"/>
  <c r="BA78" i="16" a="1"/>
  <c r="BA78" i="16" s="1"/>
  <c r="AZ77" i="16" a="1"/>
  <c r="AZ77" i="16" s="1"/>
  <c r="AZ78" i="16" a="1"/>
  <c r="AZ78" i="16" s="1"/>
  <c r="AY77" i="16" a="1"/>
  <c r="AY77" i="16" s="1"/>
  <c r="AY78" i="16" a="1"/>
  <c r="AY78" i="16" s="1"/>
  <c r="AX77" i="16" a="1"/>
  <c r="AX77" i="16" s="1"/>
  <c r="AX78" i="16" a="1"/>
  <c r="AX78" i="16" s="1"/>
  <c r="AW77" i="16" a="1"/>
  <c r="AW77" i="16" s="1"/>
  <c r="AW78" i="16" a="1"/>
  <c r="AW78" i="16" s="1"/>
  <c r="AT77" i="16" a="1"/>
  <c r="AT77" i="16" s="1"/>
  <c r="AT78" i="16" a="1"/>
  <c r="AT78" i="16" s="1"/>
  <c r="AS77" i="16" a="1"/>
  <c r="AS77" i="16" s="1"/>
  <c r="AS78" i="16" a="1"/>
  <c r="AS78" i="16" s="1"/>
  <c r="AR77" i="16" a="1"/>
  <c r="AR77" i="16" s="1"/>
  <c r="AR78" i="16" a="1"/>
  <c r="AR78" i="16" s="1"/>
  <c r="AP77" i="16" a="1"/>
  <c r="AP77" i="16" s="1"/>
  <c r="AP78" i="16" a="1"/>
  <c r="AP78" i="16" s="1"/>
  <c r="AO77" i="16" a="1"/>
  <c r="AO77" i="16" s="1"/>
  <c r="AO78" i="16" a="1"/>
  <c r="AO78" i="16" s="1"/>
  <c r="AN77" i="16" a="1"/>
  <c r="AN77" i="16" s="1"/>
  <c r="AN78" i="16" a="1"/>
  <c r="AN78" i="16" s="1"/>
  <c r="AM77" i="16" a="1"/>
  <c r="AM77" i="16" s="1"/>
  <c r="AM78" i="16" a="1"/>
  <c r="AM78" i="16" s="1"/>
  <c r="AL77" i="16" a="1"/>
  <c r="AL77" i="16" s="1"/>
  <c r="AL78" i="16" a="1"/>
  <c r="AL78" i="16" s="1"/>
  <c r="AK77" i="16" a="1"/>
  <c r="AK77" i="16" s="1"/>
  <c r="AK78" i="16" a="1"/>
  <c r="AK78" i="16" s="1"/>
  <c r="AJ77" i="16" a="1"/>
  <c r="AJ77" i="16" s="1"/>
  <c r="AJ78" i="16" a="1"/>
  <c r="AJ78" i="16" s="1"/>
  <c r="AI77" i="16" a="1"/>
  <c r="AI77" i="16" s="1"/>
  <c r="AI78" i="16" a="1"/>
  <c r="AI78" i="16" s="1"/>
  <c r="AH77" i="16" a="1"/>
  <c r="AH77" i="16" s="1"/>
  <c r="AH78" i="16" a="1"/>
  <c r="AH78" i="16" s="1"/>
  <c r="AG77" i="16" a="1"/>
  <c r="AG77" i="16" s="1"/>
  <c r="AG78" i="16" a="1"/>
  <c r="AG78" i="16" s="1"/>
  <c r="AF77" i="16" a="1"/>
  <c r="AF77" i="16" s="1"/>
  <c r="AF78" i="16" a="1"/>
  <c r="AF78" i="16" s="1"/>
  <c r="AB77" i="16" a="1"/>
  <c r="AB77" i="16" s="1"/>
  <c r="AB78" i="16" a="1"/>
  <c r="AB78" i="16" s="1"/>
  <c r="AA77" i="16" a="1"/>
  <c r="AA77" i="16" s="1"/>
  <c r="AA78" i="16" a="1"/>
  <c r="AA78" i="16" s="1"/>
  <c r="Z77" i="16" a="1"/>
  <c r="Z77" i="16" s="1"/>
  <c r="Z78" i="16" a="1"/>
  <c r="Z78" i="16" s="1"/>
  <c r="W77" i="16" a="1"/>
  <c r="W77" i="16" s="1"/>
  <c r="W78" i="16" a="1"/>
  <c r="W78" i="16" s="1"/>
  <c r="U77" i="16" a="1"/>
  <c r="U77" i="16" s="1"/>
  <c r="U78" i="16" a="1"/>
  <c r="U78" i="16" s="1"/>
  <c r="T77" i="16" a="1"/>
  <c r="T77" i="16" s="1"/>
  <c r="T78" i="16" a="1"/>
  <c r="T78" i="16" s="1"/>
  <c r="S77" i="16" a="1"/>
  <c r="S77" i="16" s="1"/>
  <c r="S78" i="16" a="1"/>
  <c r="S78" i="16" s="1"/>
  <c r="P77" i="16" a="1"/>
  <c r="P77" i="16" s="1"/>
  <c r="P78" i="16" a="1"/>
  <c r="P78" i="16" s="1"/>
  <c r="O77" i="16" a="1"/>
  <c r="O77" i="16" s="1"/>
  <c r="O78" i="16" a="1"/>
  <c r="O78" i="16" s="1"/>
  <c r="K77" i="16" a="1"/>
  <c r="K77" i="16" s="1"/>
  <c r="K78" i="16" a="1"/>
  <c r="K78" i="16" s="1"/>
  <c r="J77" i="16" a="1"/>
  <c r="J77" i="16" s="1"/>
  <c r="J78" i="16" a="1"/>
  <c r="J78" i="16" s="1"/>
  <c r="H77" i="16" a="1"/>
  <c r="H77" i="16" s="1"/>
  <c r="H78" i="16" a="1"/>
  <c r="H78" i="16" s="1"/>
  <c r="D77" i="16" a="1"/>
  <c r="D77" i="16" s="1"/>
  <c r="D78" i="16" a="1"/>
  <c r="D78" i="16" s="1"/>
  <c r="C91" i="17" l="1"/>
  <c r="D53" i="21"/>
  <c r="R45" i="21"/>
  <c r="EZ49" i="17"/>
  <c r="EZ51" i="17" s="1"/>
  <c r="AE51" i="16"/>
  <c r="EZ49" i="16"/>
  <c r="EZ51" i="16" s="1"/>
  <c r="DC51" i="16"/>
  <c r="E46" i="18"/>
  <c r="C97" i="16"/>
  <c r="P22" i="15"/>
  <c r="O22" i="15"/>
  <c r="L22" i="15"/>
  <c r="J22" i="15"/>
  <c r="H22" i="15"/>
  <c r="B23" i="27" l="1"/>
  <c r="B32" i="27" s="1"/>
  <c r="B33" i="27" s="1"/>
  <c r="B52" i="27" s="1"/>
  <c r="Q22" i="15"/>
  <c r="K22" i="15"/>
  <c r="H24" i="15"/>
  <c r="N22" i="15"/>
  <c r="K26" i="15"/>
  <c r="G24" i="15"/>
  <c r="AC22" i="15"/>
  <c r="W22" i="15"/>
  <c r="V22" i="15"/>
  <c r="U24" i="15"/>
  <c r="Q26" i="15"/>
  <c r="Q24" i="15"/>
  <c r="P26" i="15"/>
  <c r="P24" i="15"/>
  <c r="O24" i="15"/>
  <c r="M24" i="15"/>
  <c r="M22" i="15"/>
  <c r="L24" i="15"/>
  <c r="K24" i="15"/>
  <c r="H26" i="15"/>
  <c r="G26" i="15"/>
  <c r="F22" i="15"/>
  <c r="AB24" i="15"/>
  <c r="AB22" i="15"/>
  <c r="AA22" i="15"/>
  <c r="Z22" i="15"/>
  <c r="Y22" i="15"/>
  <c r="X22" i="15"/>
  <c r="V24" i="15"/>
  <c r="U22" i="15"/>
  <c r="T22" i="15"/>
  <c r="S22" i="15"/>
  <c r="AB26" i="15"/>
  <c r="R24" i="15"/>
  <c r="R26" i="15"/>
  <c r="R22" i="15"/>
  <c r="O26" i="15"/>
  <c r="I26" i="15"/>
  <c r="I22" i="15"/>
  <c r="I24" i="15"/>
  <c r="G22" i="15"/>
  <c r="T24" i="15" l="1"/>
  <c r="C76" i="16"/>
  <c r="U26" i="15"/>
  <c r="V26" i="15"/>
  <c r="T26" i="15"/>
  <c r="D22" i="15"/>
  <c r="AC24" i="15"/>
  <c r="AC26" i="15"/>
  <c r="AA24" i="15"/>
  <c r="AA26" i="15"/>
  <c r="Z24" i="15"/>
  <c r="Z26" i="15"/>
  <c r="Y24" i="15"/>
  <c r="Y26" i="15"/>
  <c r="X24" i="15"/>
  <c r="X26" i="15"/>
  <c r="W24" i="15"/>
  <c r="W26" i="15"/>
  <c r="S24" i="15"/>
  <c r="S26" i="15"/>
  <c r="N24" i="15"/>
  <c r="N26" i="15"/>
  <c r="M26" i="15"/>
  <c r="L26" i="15"/>
  <c r="J24" i="15"/>
  <c r="J26" i="15"/>
  <c r="F24" i="15"/>
  <c r="F26" i="15"/>
  <c r="C76" i="17" l="1"/>
  <c r="C80" i="16"/>
  <c r="C79" i="16"/>
  <c r="C78" i="16"/>
  <c r="C77" i="16"/>
  <c r="D26" i="15"/>
  <c r="D31" i="15" s="1"/>
  <c r="D24" i="15"/>
  <c r="C78" i="17" l="1"/>
  <c r="C77"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<sst xmlns="http://schemas.openxmlformats.org/spreadsheetml/2006/main" count="5929" uniqueCount="1235">
  <si>
    <t>Submission Type:</t>
  </si>
  <si>
    <t>Y</t>
  </si>
  <si>
    <t>CA.G.LAR.1.AH Local Assets Req</t>
  </si>
  <si>
    <t>CA.G.LAR.3 Local Assets Listing</t>
  </si>
  <si>
    <t>B.G.EC.P.M</t>
  </si>
  <si>
    <t>B.LT.ILAS.NB.XXX</t>
  </si>
  <si>
    <t>B.G.R.1 GI Results (Total)</t>
  </si>
  <si>
    <t>B.G.R.4B Motor Exposure</t>
  </si>
  <si>
    <t>S.LT.Prod.3 Product Stat</t>
  </si>
  <si>
    <t>B.G.R.5B EC Exposure</t>
  </si>
  <si>
    <t>F.1 EBS</t>
  </si>
  <si>
    <t>F.2 EBS by LT Portfolios</t>
  </si>
  <si>
    <t>F.A.3 Fixed income</t>
  </si>
  <si>
    <t>F.A.4 Derivatives</t>
  </si>
  <si>
    <t>F.A.6 Port Inv</t>
  </si>
  <si>
    <t>F.A.6A Port Inv of Port Inv</t>
  </si>
  <si>
    <t>F.LT.3 TVOG</t>
  </si>
  <si>
    <t>CA.P.1.Q PCA Summary NetFDB</t>
  </si>
  <si>
    <t>B.G.EC.D.Q</t>
  </si>
  <si>
    <t>CA.R.2 Features of instruments</t>
  </si>
  <si>
    <t>B.G.EC.R.A</t>
  </si>
  <si>
    <t>B.G.EC.D.A</t>
  </si>
  <si>
    <t>F34</t>
  </si>
  <si>
    <t>No</t>
  </si>
  <si>
    <t>Yes</t>
  </si>
  <si>
    <t>F.LT.MA.X.2 MA Asset Data</t>
  </si>
  <si>
    <t>F.LT.MA.X.3 MA Liability Data</t>
  </si>
  <si>
    <t>F.LT.MA.X.4 MA Cashflow</t>
  </si>
  <si>
    <t>CA.P.1.A Summary NetFDB</t>
  </si>
  <si>
    <t>CA.P.2 Summary GrossFDB</t>
  </si>
  <si>
    <t>CA.P.M.7 CCY</t>
  </si>
  <si>
    <t>CA.P.LT.3 Product</t>
  </si>
  <si>
    <t>Reverse Mortgage</t>
  </si>
  <si>
    <t>CA.P.G.5_NatCat_OutwardRI</t>
  </si>
  <si>
    <t>CA.P.G.6_NatCat_Exposure</t>
  </si>
  <si>
    <t>CA.P.G.7D_NatCat_Own_Details</t>
  </si>
  <si>
    <t>CA.P.G.8_MMCAT_NonSystemic</t>
  </si>
  <si>
    <t>CA.P.G.9_MMCAT_Systemic</t>
  </si>
  <si>
    <t>CA.P.G.10_CollateralCheck</t>
  </si>
  <si>
    <t>B.G.TR.1.00.00XYZ</t>
  </si>
  <si>
    <t>B.G.TR.2.00.00XYZ</t>
  </si>
  <si>
    <t>B.IHIP.3</t>
  </si>
  <si>
    <t>B.IHIP.8</t>
  </si>
  <si>
    <t>F.A.3A Credit Rating</t>
  </si>
  <si>
    <t>F.0 Entity Scope</t>
  </si>
  <si>
    <t>Description</t>
  </si>
  <si>
    <t>N</t>
  </si>
  <si>
    <t>F.A.7A RP Transaction</t>
  </si>
  <si>
    <t>F.A.9 Structured Products</t>
  </si>
  <si>
    <t>F.CONC.3 LE</t>
  </si>
  <si>
    <t>F.A.7 Related Parties</t>
  </si>
  <si>
    <t>F.L.1 Financial Liabilities</t>
  </si>
  <si>
    <t>F.LT.MA.X.1 Portfolio Info</t>
  </si>
  <si>
    <t>Others - 1</t>
  </si>
  <si>
    <t>Others - 2</t>
  </si>
  <si>
    <t>[Name of Class G Fund 1]</t>
  </si>
  <si>
    <t>[Name of Class G Fund 2]</t>
  </si>
  <si>
    <t>[Name of Class G Fund 3]</t>
  </si>
  <si>
    <t>[Name of Class G Fund 4]</t>
  </si>
  <si>
    <t>[Name of Class G Fund 5]</t>
  </si>
  <si>
    <t>[Name of Class G Fund 6]</t>
  </si>
  <si>
    <t>[Name of Class G Fund 7]</t>
  </si>
  <si>
    <t>[Name of Class G Fund 8]</t>
  </si>
  <si>
    <t>[Name of Class G Fund 9]</t>
  </si>
  <si>
    <t>[Name of Class G Fund 10]</t>
  </si>
  <si>
    <t>Sheet Name</t>
  </si>
  <si>
    <t>Address</t>
  </si>
  <si>
    <t>Type</t>
  </si>
  <si>
    <t>Data Validation less than 255 (Using code set values)</t>
  </si>
  <si>
    <t>Data Validation over 255 (Using Name Label values)</t>
  </si>
  <si>
    <t>Editable</t>
  </si>
  <si>
    <t>Check in gene</t>
  </si>
  <si>
    <t>Check after set dropdown</t>
  </si>
  <si>
    <t>D14:E23</t>
    <phoneticPr fontId="6" type="noConversion"/>
  </si>
  <si>
    <t>Code</t>
  </si>
  <si>
    <t>--,✔</t>
  </si>
  <si>
    <t>B10</t>
    <phoneticPr fontId="6" type="noConversion"/>
  </si>
  <si>
    <t>✔,❌</t>
  </si>
  <si>
    <t>B32</t>
    <phoneticPr fontId="6" type="noConversion"/>
  </si>
  <si>
    <t>B33</t>
  </si>
  <si>
    <t>C15:D15</t>
    <phoneticPr fontId="6" type="noConversion"/>
  </si>
  <si>
    <t>Commencement Date, last financial year-end date</t>
  </si>
  <si>
    <t>-</t>
  </si>
  <si>
    <t>B19</t>
    <phoneticPr fontId="6" type="noConversion"/>
  </si>
  <si>
    <t xml:space="preserve">N/A, 3%, 5% </t>
  </si>
  <si>
    <t>C26</t>
    <phoneticPr fontId="6" type="noConversion"/>
  </si>
  <si>
    <t>the charge., the charge and surcharge.</t>
  </si>
  <si>
    <t xml:space="preserve">B.G.EC.R.Q </t>
  </si>
  <si>
    <t>B24</t>
    <phoneticPr fontId="6" type="noConversion"/>
  </si>
  <si>
    <t>D10</t>
    <phoneticPr fontId="6" type="noConversion"/>
  </si>
  <si>
    <t>have offered, are prepared to offer</t>
  </si>
  <si>
    <t>C6:F6</t>
    <phoneticPr fontId="6" type="noConversion"/>
  </si>
  <si>
    <t>Direct Insurer, Reinsurer</t>
  </si>
  <si>
    <t>X</t>
  </si>
  <si>
    <t>D37:M37</t>
    <phoneticPr fontId="6" type="noConversion"/>
  </si>
  <si>
    <t>1. Private Cars, 2. Goods Carrying Vehicles, 3. Tractors, 4. Taxis, 5a. Public Light Buses - Green, 5b. Public Light Buses - Red, 6. Private Light Buses &amp; Non-Franchised Buses, 7. Motor Cycles, 8. Others</t>
  </si>
  <si>
    <t>Yes</t>
    <phoneticPr fontId="6" type="noConversion"/>
  </si>
  <si>
    <t>X removed</t>
  </si>
  <si>
    <t>D51</t>
    <phoneticPr fontId="6" type="noConversion"/>
  </si>
  <si>
    <t>Yes, No</t>
  </si>
  <si>
    <t>D41</t>
    <phoneticPr fontId="6" type="noConversion"/>
  </si>
  <si>
    <t>B7</t>
    <phoneticPr fontId="6" type="noConversion"/>
  </si>
  <si>
    <t>HP, CPUD, 105</t>
  </si>
  <si>
    <t>B6</t>
    <phoneticPr fontId="6" type="noConversion"/>
  </si>
  <si>
    <t>C13</t>
    <phoneticPr fontId="6" type="noConversion"/>
  </si>
  <si>
    <t>0, 0.5, 1</t>
  </si>
  <si>
    <t>E11:E54</t>
    <phoneticPr fontId="6" type="noConversion"/>
  </si>
  <si>
    <t>Listed, Unlisted</t>
  </si>
  <si>
    <t>H11:H54</t>
    <phoneticPr fontId="6" type="noConversion"/>
  </si>
  <si>
    <t>Rating 1, Rating 2, Rating 3, Rating 4, Rating 5, Rating 6, Rating 7, Unrated</t>
  </si>
  <si>
    <t>A11:A54</t>
    <phoneticPr fontId="6" type="noConversion"/>
  </si>
  <si>
    <t>Label</t>
  </si>
  <si>
    <t>DROPDOWN_1</t>
  </si>
  <si>
    <t>CA.MM.LAR.1.AH Local Assets Req</t>
  </si>
  <si>
    <t>P7</t>
    <phoneticPr fontId="6" type="noConversion"/>
  </si>
  <si>
    <t>Jul 2024 - Jun 2025,Jul 2025 - Jun 2026,Jul 2026 - Jun 2027</t>
  </si>
  <si>
    <t>A27</t>
    <phoneticPr fontId="6" type="noConversion"/>
  </si>
  <si>
    <t>Level,Mass</t>
  </si>
  <si>
    <t>A14</t>
    <phoneticPr fontId="6" type="noConversion"/>
  </si>
  <si>
    <t>Up,Down</t>
  </si>
  <si>
    <t>P6</t>
    <phoneticPr fontId="6" type="noConversion"/>
  </si>
  <si>
    <t>With transition, Without transition</t>
  </si>
  <si>
    <t>E46:S46</t>
    <phoneticPr fontId="6" type="noConversion"/>
  </si>
  <si>
    <t>Always be written down fully, May be written down partially, Will always be written down partially</t>
  </si>
  <si>
    <t>next to table</t>
  </si>
  <si>
    <t>E39:S39</t>
    <phoneticPr fontId="6" type="noConversion"/>
  </si>
  <si>
    <t>Always convert fully, May convert fully or partially, Will always convert partially</t>
  </si>
  <si>
    <t>E37:S37</t>
    <phoneticPr fontId="6" type="noConversion"/>
  </si>
  <si>
    <t>Convertible, Nonconvertible</t>
  </si>
  <si>
    <t>E28:S28</t>
    <phoneticPr fontId="6" type="noConversion"/>
  </si>
  <si>
    <t>Fixed, Floating, Fixed to floating, Floating to fixed</t>
  </si>
  <si>
    <t>E31:S32</t>
    <phoneticPr fontId="6" type="noConversion"/>
  </si>
  <si>
    <t>Fully discretionary, Partially discretionary, Mandatory</t>
  </si>
  <si>
    <t>E41:S41</t>
    <phoneticPr fontId="6" type="noConversion"/>
  </si>
  <si>
    <t>Mandatory, Optional, NA</t>
  </si>
  <si>
    <t>E34:S34</t>
    <phoneticPr fontId="6" type="noConversion"/>
  </si>
  <si>
    <t>Noncumulative, Cumulative</t>
  </si>
  <si>
    <t>E47:S47</t>
    <phoneticPr fontId="6" type="noConversion"/>
  </si>
  <si>
    <t>Permanent, Temporary, NA</t>
  </si>
  <si>
    <t>E22:S22</t>
    <phoneticPr fontId="6" type="noConversion"/>
  </si>
  <si>
    <t>Perpetual, Dated</t>
  </si>
  <si>
    <t>E20:S20</t>
    <phoneticPr fontId="6" type="noConversion"/>
  </si>
  <si>
    <t>Shareholders’ equity, Liability – amortised cost, Liability – fair value option, Non-controlling interest in consolidated subsidiary</t>
  </si>
  <si>
    <t>E49:S49</t>
    <phoneticPr fontId="6" type="noConversion"/>
  </si>
  <si>
    <t>Statutory, Contractual, Exemption from subordination</t>
  </si>
  <si>
    <t>E12:S12</t>
    <phoneticPr fontId="6" type="noConversion"/>
  </si>
  <si>
    <t>Unlimited Tier 1, Limited Tier 1, Tier 2</t>
  </si>
  <si>
    <t>E42:S42</t>
    <phoneticPr fontId="6" type="noConversion"/>
  </si>
  <si>
    <t>E24:S24</t>
    <phoneticPr fontId="6" type="noConversion"/>
  </si>
  <si>
    <t>E30:S30</t>
    <phoneticPr fontId="6" type="noConversion"/>
  </si>
  <si>
    <t>E33:S33</t>
    <phoneticPr fontId="6" type="noConversion"/>
  </si>
  <si>
    <t>E35:S35</t>
    <phoneticPr fontId="6" type="noConversion"/>
  </si>
  <si>
    <t>E44:S44</t>
    <phoneticPr fontId="6" type="noConversion"/>
  </si>
  <si>
    <t>H8</t>
    <phoneticPr fontId="6" type="noConversion"/>
  </si>
  <si>
    <t>Yes, No, Not applicable</t>
  </si>
  <si>
    <t>J8</t>
    <phoneticPr fontId="6" type="noConversion"/>
  </si>
  <si>
    <t>E15:N15</t>
    <phoneticPr fontId="6" type="noConversion"/>
  </si>
  <si>
    <t>Lapse Cash Flows, Simplified +20% Proxy, N/A</t>
  </si>
  <si>
    <t>E14:N14</t>
    <phoneticPr fontId="6" type="noConversion"/>
  </si>
  <si>
    <t>MA with LTA, MA without LTA, 15% Proxy MA, RFR,N/A</t>
  </si>
  <si>
    <t>O14</t>
    <phoneticPr fontId="6" type="noConversion"/>
  </si>
  <si>
    <t>RFR,N/A</t>
  </si>
  <si>
    <t>E20:N20</t>
    <phoneticPr fontId="6" type="noConversion"/>
  </si>
  <si>
    <t>Stressed Effective Duration,Base Modified Duration, N/A</t>
  </si>
  <si>
    <t>H11:L11</t>
    <phoneticPr fontId="6" type="noConversion"/>
  </si>
  <si>
    <t>E64:E68</t>
    <phoneticPr fontId="6" type="noConversion"/>
  </si>
  <si>
    <t>Buy, Sell</t>
  </si>
  <si>
    <t>P9:Q9</t>
    <phoneticPr fontId="6" type="noConversion"/>
  </si>
  <si>
    <t>Counterparty Default and Other Risk, Other Risk</t>
  </si>
  <si>
    <t>I65:I69</t>
  </si>
  <si>
    <t>Exchange-traded, OTC</t>
  </si>
  <si>
    <t>F65:F69</t>
  </si>
  <si>
    <t>Futures , Forwards , Swaps, Call options, Put options, Other Derivative Instruments</t>
  </si>
  <si>
    <t>G65:G69</t>
  </si>
  <si>
    <t>Interest Rate Contracts, Foreign Exchange Contracts, Equity Contracts, Credit Contracts, Others</t>
  </si>
  <si>
    <t>C65:C69</t>
  </si>
  <si>
    <t>Participating, Linked Long Term (Class C), Retirement scheme category I (Class G), Retirement scheme category II (Class H), Other Long Term, General Insurance, Shareholder's surplus + non-insurance operations, Company</t>
  </si>
  <si>
    <t>R65:R69</t>
  </si>
  <si>
    <t>E18:E27</t>
    <phoneticPr fontId="6" type="noConversion"/>
  </si>
  <si>
    <t>I18:I27</t>
    <phoneticPr fontId="6" type="noConversion"/>
  </si>
  <si>
    <t>M18:M27</t>
    <phoneticPr fontId="6" type="noConversion"/>
  </si>
  <si>
    <t>O18:O28</t>
    <phoneticPr fontId="6" type="noConversion"/>
  </si>
  <si>
    <t>DROPDOWN_3</t>
    <phoneticPr fontId="6" type="noConversion"/>
  </si>
  <si>
    <t>J18:J23</t>
    <phoneticPr fontId="6" type="noConversion"/>
  </si>
  <si>
    <t>DROPDOWN_3</t>
  </si>
  <si>
    <t>D10:D24</t>
    <phoneticPr fontId="6" type="noConversion"/>
  </si>
  <si>
    <t>Participating business, Linked Long Term (Class C), Retirement Scheme Category I (Class G), Retirement Scheme Category II (Class H), Other businesses, Multiple businesses (please specify the lines of business in commentaries)</t>
  </si>
  <si>
    <t>E10:E24</t>
    <phoneticPr fontId="6" type="noConversion"/>
  </si>
  <si>
    <t>Stochastic approach, 20% Proxy approach, Other approach (please specify in commentaries)</t>
  </si>
  <si>
    <t>S.L.S.2 List_broker coverholder</t>
  </si>
  <si>
    <t>C3</t>
    <phoneticPr fontId="6" type="noConversion"/>
  </si>
  <si>
    <t>Q1, Q2, Q3, Q4</t>
  </si>
  <si>
    <t>S.L.S.3 List_agent coverholder</t>
  </si>
  <si>
    <t>D10:D30</t>
    <phoneticPr fontId="6" type="noConversion"/>
  </si>
  <si>
    <t>[Select], Bank (Basel III), Bank (Other), Insurance (Life), Insurance (Non-life), Insurance (Composite), Asset Manager/Registered Investment Advisor   , Other Regulated Financial Entity, Other Non-regulated , Others, please provide details in Comments</t>
  </si>
  <si>
    <t>E10:F30</t>
    <phoneticPr fontId="6" type="noConversion"/>
  </si>
  <si>
    <t>B11:B30</t>
    <phoneticPr fontId="6" type="noConversion"/>
  </si>
  <si>
    <t>[Select], Overseas branch, Subsidiary, Associate, Joint Venture, Strategic investment, Others, please provide details in Comments</t>
  </si>
  <si>
    <t>B10:B11</t>
    <phoneticPr fontId="6" type="noConversion"/>
  </si>
  <si>
    <t>Local, Global</t>
  </si>
  <si>
    <t>C10:C11</t>
    <phoneticPr fontId="6" type="noConversion"/>
  </si>
  <si>
    <t>DROPDOWN_6</t>
  </si>
  <si>
    <t>G10:G11</t>
    <phoneticPr fontId="6" type="noConversion"/>
  </si>
  <si>
    <t>Y, N</t>
  </si>
  <si>
    <t>B16:B18</t>
    <phoneticPr fontId="6" type="noConversion"/>
  </si>
  <si>
    <t>DROPDOWN_10</t>
  </si>
  <si>
    <t>D16:D18</t>
    <phoneticPr fontId="6" type="noConversion"/>
  </si>
  <si>
    <t>1, 2, 3, 4, 5, 6, 7</t>
  </si>
  <si>
    <t>E16:E18</t>
    <phoneticPr fontId="6" type="noConversion"/>
  </si>
  <si>
    <t>DROPDOWN_15</t>
  </si>
  <si>
    <t>B10:B16</t>
    <phoneticPr fontId="6" type="noConversion"/>
  </si>
  <si>
    <t>DROPDOWN_28</t>
  </si>
  <si>
    <t>C10:C16</t>
    <phoneticPr fontId="6" type="noConversion"/>
  </si>
  <si>
    <t>Ultimate / Intermediate parent company, Subsidiary, Fellow subsidiary, Others, please provide details in Supplementary information</t>
  </si>
  <si>
    <t>D10:D16</t>
    <phoneticPr fontId="6" type="noConversion"/>
  </si>
  <si>
    <t>Insurance company, Regulated financial institution other than insurance company, Non-regulated financial institution, Non-financial institution, Natural Person, Others, please provide details in Supplementary information</t>
  </si>
  <si>
    <t>E10:E16</t>
    <phoneticPr fontId="6" type="noConversion"/>
  </si>
  <si>
    <t>DROPDOWN_36</t>
  </si>
  <si>
    <t>G10:G16</t>
    <phoneticPr fontId="6" type="noConversion"/>
  </si>
  <si>
    <t>HKD, USD, RMB, Others, please provide details in Supplementary information</t>
  </si>
  <si>
    <t>B10:B17</t>
    <phoneticPr fontId="6" type="noConversion"/>
  </si>
  <si>
    <t>C10:C17</t>
    <phoneticPr fontId="6" type="noConversion"/>
  </si>
  <si>
    <t>D10:D17</t>
    <phoneticPr fontId="6" type="noConversion"/>
  </si>
  <si>
    <t>F10:F17</t>
    <phoneticPr fontId="6" type="noConversion"/>
  </si>
  <si>
    <t xml:space="preserve">Recurring , Non recurring </t>
  </si>
  <si>
    <t>G10:G17</t>
    <phoneticPr fontId="6" type="noConversion"/>
  </si>
  <si>
    <t>C8:C26</t>
    <phoneticPr fontId="6" type="noConversion"/>
  </si>
  <si>
    <t>Government bonds, Corporate bonds, Equity, Collective Investment Undertakings, Structured notes, Collateralised securities, Cash and deposits, Mortgages and loans, Properties, Other investments, No collateral</t>
  </si>
  <si>
    <t>D8:D26</t>
    <phoneticPr fontId="6" type="noConversion"/>
  </si>
  <si>
    <t>DROPDOWN_45</t>
  </si>
  <si>
    <t>G8:G26</t>
    <phoneticPr fontId="6" type="noConversion"/>
  </si>
  <si>
    <t>Call by the buyer, Call by the seller, Put by the buyer, Put by the seller, Any combination of the previous options</t>
  </si>
  <si>
    <t>H8:H26</t>
    <phoneticPr fontId="6" type="noConversion"/>
  </si>
  <si>
    <t>Yes , No</t>
  </si>
  <si>
    <t>I8:I26</t>
    <phoneticPr fontId="6" type="noConversion"/>
  </si>
  <si>
    <t>K8:K26</t>
    <phoneticPr fontId="6" type="noConversion"/>
  </si>
  <si>
    <t>Collateral calculated on the basis of net positions resulting from a set of contracts, Collateral calculated on the basis of a single contract, No collateral</t>
  </si>
  <si>
    <t>E11:E18</t>
    <phoneticPr fontId="6" type="noConversion"/>
  </si>
  <si>
    <t>E24:E31</t>
    <phoneticPr fontId="6" type="noConversion"/>
  </si>
  <si>
    <t>P11:P18</t>
    <phoneticPr fontId="6" type="noConversion"/>
  </si>
  <si>
    <t>Floating , Fixed , N/A, Others, please provide details in Supplementary information</t>
  </si>
  <si>
    <t>P24:P31</t>
    <phoneticPr fontId="6" type="noConversion"/>
  </si>
  <si>
    <t>D42</t>
    <phoneticPr fontId="6" type="noConversion"/>
  </si>
  <si>
    <t>&lt;Yes / No&gt;, Yes, No</t>
  </si>
  <si>
    <t>D55</t>
    <phoneticPr fontId="6" type="noConversion"/>
  </si>
  <si>
    <t>D57</t>
    <phoneticPr fontId="6" type="noConversion"/>
  </si>
  <si>
    <t>D61</t>
    <phoneticPr fontId="6" type="noConversion"/>
  </si>
  <si>
    <t>D69</t>
    <phoneticPr fontId="6" type="noConversion"/>
  </si>
  <si>
    <t>D71</t>
    <phoneticPr fontId="6" type="noConversion"/>
  </si>
  <si>
    <t>D73</t>
    <phoneticPr fontId="6" type="noConversion"/>
  </si>
  <si>
    <t>D75</t>
    <phoneticPr fontId="6" type="noConversion"/>
  </si>
  <si>
    <t>D78</t>
    <phoneticPr fontId="6" type="noConversion"/>
  </si>
  <si>
    <t>D82</t>
    <phoneticPr fontId="6" type="noConversion"/>
  </si>
  <si>
    <t>D85</t>
    <phoneticPr fontId="6" type="noConversion"/>
  </si>
  <si>
    <t>E47:F47</t>
    <phoneticPr fontId="6" type="noConversion"/>
  </si>
  <si>
    <t>Modified Duration, Effective Spread Duration</t>
  </si>
  <si>
    <t>D59</t>
    <phoneticPr fontId="6" type="noConversion"/>
  </si>
  <si>
    <t>&lt;Yes / No / N/A&gt;, Yes, No, N/A</t>
  </si>
  <si>
    <t>D63</t>
    <phoneticPr fontId="6" type="noConversion"/>
  </si>
  <si>
    <t>&lt;MA without LTA / MA with LTA&gt;, MA without LTA, MA with LTA</t>
  </si>
  <si>
    <t>E9:E10</t>
    <phoneticPr fontId="6" type="noConversion"/>
  </si>
  <si>
    <t>Rating 1, Rating 2, Rating 3, Rating 4</t>
  </si>
  <si>
    <t>D9</t>
    <phoneticPr fontId="6" type="noConversion"/>
  </si>
  <si>
    <t>Default approach, Simplification option</t>
  </si>
  <si>
    <t>M9</t>
    <phoneticPr fontId="6" type="noConversion"/>
  </si>
  <si>
    <t>C9:C27</t>
    <phoneticPr fontId="6" type="noConversion"/>
  </si>
  <si>
    <t>Single, Connected Group</t>
  </si>
  <si>
    <t>D9:D27</t>
    <phoneticPr fontId="6" type="noConversion"/>
  </si>
  <si>
    <t>2024, 2025, 2026</t>
  </si>
  <si>
    <t>B49:B58</t>
    <phoneticPr fontId="6" type="noConversion"/>
  </si>
  <si>
    <t>DROPDOWN_55</t>
  </si>
  <si>
    <t>E13:E22</t>
    <phoneticPr fontId="6" type="noConversion"/>
  </si>
  <si>
    <t>Whole of Life, Endowment, Annuities, Universal Life, Unit Linked, Term, A&amp;H (Medical), A&amp;H (Critical Illness), A&amp;H (Accident &amp; Disability), Class G, Class H, Group Life, Other Group Business, Policyholders' Funds on Deposit (FOD), Others</t>
  </si>
  <si>
    <t>F13:F22</t>
    <phoneticPr fontId="6" type="noConversion"/>
  </si>
  <si>
    <t>Class C, Class G, Class H, Participating, Others</t>
  </si>
  <si>
    <t>CA.P.G.3_P&amp;R_AGIRM</t>
  </si>
  <si>
    <t>F6</t>
    <phoneticPr fontId="6" type="noConversion"/>
  </si>
  <si>
    <t>Yes,No</t>
  </si>
  <si>
    <t>E10:E30</t>
    <phoneticPr fontId="6" type="noConversion"/>
  </si>
  <si>
    <t>C6</t>
    <phoneticPr fontId="6" type="noConversion"/>
  </si>
  <si>
    <t>Factor Approach,Own Assessment</t>
  </si>
  <si>
    <t>F24:H29</t>
    <phoneticPr fontId="6" type="noConversion"/>
  </si>
  <si>
    <t>F94:J94</t>
    <phoneticPr fontId="6" type="noConversion"/>
  </si>
  <si>
    <t>yes,no</t>
  </si>
  <si>
    <t>F96:J96</t>
    <phoneticPr fontId="6" type="noConversion"/>
  </si>
  <si>
    <t>F98:J98</t>
    <phoneticPr fontId="6" type="noConversion"/>
  </si>
  <si>
    <t>F100:J100</t>
    <phoneticPr fontId="6" type="noConversion"/>
  </si>
  <si>
    <t>F102:J102</t>
    <phoneticPr fontId="6" type="noConversion"/>
  </si>
  <si>
    <t>F104:J104</t>
    <phoneticPr fontId="6" type="noConversion"/>
  </si>
  <si>
    <t>F106:J106</t>
    <phoneticPr fontId="6" type="noConversion"/>
  </si>
  <si>
    <t>F108:J108</t>
    <phoneticPr fontId="6" type="noConversion"/>
  </si>
  <si>
    <t>F110:J110</t>
    <phoneticPr fontId="6" type="noConversion"/>
  </si>
  <si>
    <t>F112:J112</t>
    <phoneticPr fontId="6" type="noConversion"/>
  </si>
  <si>
    <t>F114:J114</t>
    <phoneticPr fontId="6" type="noConversion"/>
  </si>
  <si>
    <t>G26</t>
    <phoneticPr fontId="6" type="noConversion"/>
  </si>
  <si>
    <t>Direct, Facu. Prop, Facu. Non-Prop, Mixed of Non-Prop and others</t>
  </si>
  <si>
    <t>G73</t>
    <phoneticPr fontId="6" type="noConversion"/>
  </si>
  <si>
    <t>G113</t>
    <phoneticPr fontId="6" type="noConversion"/>
  </si>
  <si>
    <t>G155:G156</t>
    <phoneticPr fontId="6" type="noConversion"/>
  </si>
  <si>
    <t>F37:F57</t>
    <phoneticPr fontId="6" type="noConversion"/>
  </si>
  <si>
    <t>F83:F103</t>
    <phoneticPr fontId="6" type="noConversion"/>
  </si>
  <si>
    <t>F124:F144</t>
    <phoneticPr fontId="6" type="noConversion"/>
  </si>
  <si>
    <t>F168:F188</t>
    <phoneticPr fontId="6" type="noConversion"/>
  </si>
  <si>
    <t>H62:H63</t>
    <phoneticPr fontId="6" type="noConversion"/>
  </si>
  <si>
    <t>F23:F43</t>
    <phoneticPr fontId="6" type="noConversion"/>
  </si>
  <si>
    <t>F100:F120</t>
    <phoneticPr fontId="6" type="noConversion"/>
  </si>
  <si>
    <t>F158:F178</t>
    <phoneticPr fontId="6" type="noConversion"/>
  </si>
  <si>
    <t>D18:D38</t>
    <phoneticPr fontId="6" type="noConversion"/>
  </si>
  <si>
    <t>CA.G.LAR.1 Local Assets Req</t>
  </si>
  <si>
    <t>DROPDOWN_66</t>
  </si>
  <si>
    <t>B10:B28</t>
  </si>
  <si>
    <t>CODE</t>
  </si>
  <si>
    <t>VHIS - Standard, VHIS - Flexi, Others - individual (non VHIS) Plan Other than Rider, Others - individual (non VHIS) rider</t>
  </si>
  <si>
    <t>D10D28</t>
  </si>
  <si>
    <t>Hospitalisation only, Out-patient &amp; Hospitalisation, Others</t>
  </si>
  <si>
    <t>F10:F28</t>
  </si>
  <si>
    <t>M, F</t>
  </si>
  <si>
    <t>G10:G28</t>
  </si>
  <si>
    <t>Offer with Premium Loading only, Offer with CBE only, Offer with Premium Loading and CBE, Decline</t>
  </si>
  <si>
    <t>I10:W28</t>
  </si>
  <si>
    <t>500, 501, 502, 503, 504, 998, 601, 602, 603, 604, 605, 606, 607, 608, 609, 610, 611, 612, 613, 614</t>
  </si>
  <si>
    <t>B10:B33</t>
  </si>
  <si>
    <t>VHIS - Standard, VHIS - Flexi, Others - individual (non VHIS) Plan Other than Rider, Others - individual (non VHIS) rider, Group Policies</t>
  </si>
  <si>
    <t>D10:D33</t>
  </si>
  <si>
    <t>L10:M33,AX10:AY33</t>
  </si>
  <si>
    <t>0, 1</t>
  </si>
  <si>
    <t>BB10:B33</t>
  </si>
  <si>
    <t>F, M</t>
  </si>
  <si>
    <t>BE10:BE33</t>
  </si>
  <si>
    <t>0, 1, 2</t>
  </si>
  <si>
    <t>C7:D7</t>
  </si>
  <si>
    <t>Accident Year, Underwriting Year</t>
  </si>
  <si>
    <t>C6:F6</t>
  </si>
  <si>
    <t>C7:F7</t>
  </si>
  <si>
    <t>1, 2, 3, 4, 5, 6, 7, 8, 9, 10, 11, 12</t>
  </si>
  <si>
    <t>C10,C33</t>
  </si>
  <si>
    <t>E14:F23</t>
  </si>
  <si>
    <t>C10,C24</t>
  </si>
  <si>
    <t>E10</t>
  </si>
  <si>
    <t>Chief Executive, Director</t>
  </si>
  <si>
    <t>I.C. Cash and cash equivalents</t>
  </si>
  <si>
    <t>AED</t>
  </si>
  <si>
    <t>Full look-through</t>
    <phoneticPr fontId="6" type="noConversion"/>
  </si>
  <si>
    <t>Look-through Status</t>
  </si>
  <si>
    <t>I.D. Deposits with banks with original maturity more than three months</t>
  </si>
  <si>
    <t>AFN</t>
  </si>
  <si>
    <t>Actual allocation-based look-through</t>
    <phoneticPr fontId="6" type="noConversion"/>
  </si>
  <si>
    <t>Full look-through</t>
  </si>
  <si>
    <t>I.E. Debt securities </t>
    <phoneticPr fontId="6" type="noConversion"/>
  </si>
  <si>
    <t>ALL</t>
  </si>
  <si>
    <t>Mandate-based look-through</t>
  </si>
  <si>
    <t>I.E. Debt securities</t>
  </si>
  <si>
    <t>Actual allocation-based look-through</t>
  </si>
  <si>
    <t>I.F. Equities</t>
  </si>
  <si>
    <t>AMD</t>
  </si>
  <si>
    <t>No Look-through</t>
  </si>
  <si>
    <t xml:space="preserve">I.H. Properties </t>
    <phoneticPr fontId="6" type="noConversion"/>
  </si>
  <si>
    <t>ANG</t>
  </si>
  <si>
    <t>In combination (full and actual allocation-based look-through)</t>
  </si>
  <si>
    <t>I.H. Properties</t>
  </si>
  <si>
    <t>I.J. Loans and advances</t>
    <phoneticPr fontId="6" type="noConversion"/>
  </si>
  <si>
    <t>AOA</t>
  </si>
  <si>
    <t>In combination (full and mandate-based look-through)</t>
  </si>
  <si>
    <t>I.J. Loans and advances</t>
  </si>
  <si>
    <t>I.K. Reverse repurchase agreements</t>
  </si>
  <si>
    <t>ARS</t>
  </si>
  <si>
    <t>In combination (full and no look-through)</t>
  </si>
  <si>
    <t>I.L Subsidiaries</t>
  </si>
  <si>
    <t>AUD</t>
  </si>
  <si>
    <t>In combination (actual allocation-based and mandate-based look-through)</t>
  </si>
  <si>
    <t>I.M Affiliates / associates</t>
  </si>
  <si>
    <t>AWG</t>
  </si>
  <si>
    <t>In combination (actual allocation-based and no look-through)</t>
  </si>
  <si>
    <t>I.N Fellow subsidiaries</t>
  </si>
  <si>
    <t>AZN</t>
  </si>
  <si>
    <t>In combination (mandate-based and no look-through)</t>
  </si>
  <si>
    <t>I.T. [Any other assets, not elsewhere shown]</t>
    <phoneticPr fontId="6" type="noConversion"/>
  </si>
  <si>
    <t>BAM</t>
  </si>
  <si>
    <t>In combination (full, actual allocation-based and mandate-based look-through)</t>
  </si>
  <si>
    <t>I.T. [Any other assets not elsewhere shown]</t>
    <phoneticPr fontId="0" type="noConversion"/>
  </si>
  <si>
    <t>I.V. Letter of credit or other commitment from banks licensed in Hong Kong</t>
  </si>
  <si>
    <t>BBD</t>
  </si>
  <si>
    <t>In combination (full, actual allocation-based and no look-through)</t>
  </si>
  <si>
    <t>BDT</t>
  </si>
  <si>
    <t>In combination (full, mandate-based and no look-through)</t>
  </si>
  <si>
    <t/>
  </si>
  <si>
    <t>BGN</t>
  </si>
  <si>
    <t>In combination (actual allocation-based, mandate-based and no look-through)</t>
  </si>
  <si>
    <t>BHD</t>
  </si>
  <si>
    <t>In combination (all 4 approaches)</t>
  </si>
  <si>
    <t>BIF</t>
  </si>
  <si>
    <t>BMD</t>
  </si>
  <si>
    <t>BND</t>
  </si>
  <si>
    <t>BOB</t>
  </si>
  <si>
    <t>BRL</t>
  </si>
  <si>
    <t>BSD</t>
  </si>
  <si>
    <t>BTN</t>
  </si>
  <si>
    <t>BWP</t>
  </si>
  <si>
    <t>BYN</t>
  </si>
  <si>
    <t>BZD</t>
  </si>
  <si>
    <t>CAD</t>
  </si>
  <si>
    <t>CDF</t>
  </si>
  <si>
    <t>CHF</t>
  </si>
  <si>
    <t>CLP</t>
  </si>
  <si>
    <t>COP</t>
  </si>
  <si>
    <t>CRC</t>
  </si>
  <si>
    <t>CUP</t>
  </si>
  <si>
    <t>CVE</t>
  </si>
  <si>
    <t>CZK</t>
  </si>
  <si>
    <t>DJF</t>
  </si>
  <si>
    <t>DKK</t>
  </si>
  <si>
    <t>DOP</t>
  </si>
  <si>
    <t>DZD</t>
  </si>
  <si>
    <t>EGP</t>
  </si>
  <si>
    <t>ERN</t>
  </si>
  <si>
    <t>ETB</t>
  </si>
  <si>
    <t>EUR</t>
  </si>
  <si>
    <t>FJD</t>
  </si>
  <si>
    <t>FKP</t>
  </si>
  <si>
    <t>GBP</t>
  </si>
  <si>
    <t>GEL</t>
  </si>
  <si>
    <t>GGP</t>
  </si>
  <si>
    <t>GHS</t>
  </si>
  <si>
    <t>GIP</t>
  </si>
  <si>
    <t>GMD</t>
  </si>
  <si>
    <t>GNF</t>
  </si>
  <si>
    <t>GTQ</t>
  </si>
  <si>
    <t>GYD</t>
  </si>
  <si>
    <t>HNL</t>
  </si>
  <si>
    <t>HRK</t>
  </si>
  <si>
    <t>HTG</t>
  </si>
  <si>
    <t>HUF</t>
  </si>
  <si>
    <t>IDR</t>
  </si>
  <si>
    <t>ILS</t>
  </si>
  <si>
    <t>IMP</t>
  </si>
  <si>
    <t>INR</t>
  </si>
  <si>
    <t>IQD</t>
  </si>
  <si>
    <t>IRR</t>
  </si>
  <si>
    <t>ISK</t>
  </si>
  <si>
    <t>JEP</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</si>
  <si>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</si>
  <si>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</si>
  <si>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</si>
  <si>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</si>
  <si>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</si>
  <si>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</si>
  <si>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</si>
  <si>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</si>
  <si>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</si>
  <si>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</si>
  <si>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</si>
  <si>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</si>
  <si>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</si>
  <si>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</si>
  <si>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</si>
  <si>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</si>
  <si>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</si>
  <si>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</si>
  <si>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</si>
  <si>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</si>
  <si>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</si>
  <si>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</si>
  <si>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</si>
  <si>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</si>
  <si>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</si>
  <si>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</si>
  <si>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</si>
  <si>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</si>
  <si>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</si>
  <si>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</si>
  <si>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</si>
  <si>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</si>
  <si>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</si>
  <si>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</si>
  <si>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</si>
  <si>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</si>
  <si>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</si>
  <si>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</si>
  <si>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</si>
  <si>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</si>
  <si>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</si>
  <si>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</si>
  <si>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</si>
  <si>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</si>
  <si>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</si>
  <si>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</si>
  <si>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</si>
  <si>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</si>
  <si>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</si>
  <si>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</si>
  <si>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</si>
  <si>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</si>
  <si>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</si>
  <si>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</si>
  <si>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</si>
  <si>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</si>
  <si>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</si>
  <si>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</si>
  <si>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</si>
  <si>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</si>
  <si>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</si>
  <si>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</si>
  <si>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</si>
  <si>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</si>
  <si>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</si>
  <si>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</si>
  <si>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</si>
  <si>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</si>
  <si>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</si>
  <si>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</si>
  <si>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</si>
  <si>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</si>
  <si>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</si>
  <si>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</si>
  <si>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</si>
  <si>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UYU</t>
  </si>
  <si>
    <t>UZS</t>
  </si>
  <si>
    <t>VES</t>
  </si>
  <si>
    <t>VND</t>
  </si>
  <si>
    <t>VUV</t>
  </si>
  <si>
    <t>WST</t>
  </si>
  <si>
    <t>XAF</t>
  </si>
  <si>
    <t>XCD</t>
  </si>
  <si>
    <t>XDR</t>
  </si>
  <si>
    <t>XOF</t>
  </si>
  <si>
    <t>XPF</t>
  </si>
  <si>
    <t>YER</t>
  </si>
  <si>
    <t>ZAR</t>
  </si>
  <si>
    <t>ZMW</t>
  </si>
  <si>
    <t>Commentaries</t>
  </si>
  <si>
    <t>Product name</t>
  </si>
  <si>
    <t>Distribution channel</t>
  </si>
  <si>
    <t>Name of Insurer:</t>
  </si>
  <si>
    <t>Valuation Date:</t>
  </si>
  <si>
    <t>Reporting Period:</t>
  </si>
  <si>
    <t>Company Nature:</t>
  </si>
  <si>
    <t xml:space="preserve">Financial Reporting Month (Cumulative from beginning of financial year): </t>
  </si>
  <si>
    <t xml:space="preserve">Financial Reporting Year: </t>
  </si>
  <si>
    <t>(Unit: in HKD thousands)</t>
  </si>
  <si>
    <t>Table 1 : Operating Results on Total Company Level</t>
  </si>
  <si>
    <t>Column 1</t>
  </si>
  <si>
    <t>Column 2</t>
    <phoneticPr fontId="0" type="noConversion"/>
  </si>
  <si>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</si>
  <si>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</si>
  <si>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</si>
  <si>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</si>
  <si>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</si>
  <si>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</si>
  <si>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</si>
  <si>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</si>
  <si>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</si>
  <si>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</si>
  <si>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</si>
  <si>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</si>
  <si>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</si>
  <si>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</si>
  <si>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</si>
  <si>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</si>
  <si>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</si>
  <si>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</si>
  <si>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Column 21</t>
  </si>
  <si>
    <t>Column 22</t>
  </si>
  <si>
    <t>Column 23</t>
  </si>
  <si>
    <t>Column 24</t>
  </si>
  <si>
    <t>Column 25</t>
  </si>
  <si>
    <t>Column 26</t>
  </si>
  <si>
    <t>General Insurance Lines of Business</t>
  </si>
  <si>
    <t>Company Total</t>
  </si>
  <si>
    <t>Direct Business</t>
  </si>
  <si>
    <t>Reinsurance Inward</t>
  </si>
  <si>
    <t>Accident &amp; Health</t>
  </si>
  <si>
    <t>Motor Vehicle</t>
  </si>
  <si>
    <t>Marine, Aviation, and Transport</t>
    <phoneticPr fontId="0" type="noConversion"/>
  </si>
  <si>
    <t>Property Damage</t>
    <phoneticPr fontId="1" type="noConversion"/>
  </si>
  <si>
    <t>Employees' compensation - Construction</t>
  </si>
  <si>
    <t>Employees' compensation - Non-construction</t>
  </si>
  <si>
    <t>General Liability</t>
    <phoneticPr fontId="1" type="noConversion"/>
  </si>
  <si>
    <t>Pecuniary Loss - Mortgage</t>
    <phoneticPr fontId="0" type="noConversion"/>
  </si>
  <si>
    <t>Pecuniary Loss - Credit &amp; Others</t>
  </si>
  <si>
    <t>Accident &amp; Health</t>
    <phoneticPr fontId="0" type="noConversion"/>
  </si>
  <si>
    <t>Marine, Aviation, and Transport</t>
  </si>
  <si>
    <t>Employees' Compensation</t>
  </si>
  <si>
    <t>Pecuniary Loss - Mortgage</t>
  </si>
  <si>
    <t>Aviation</t>
  </si>
  <si>
    <t>Ships</t>
  </si>
  <si>
    <t>Goods in Transit</t>
    <phoneticPr fontId="1" type="noConversion"/>
  </si>
  <si>
    <t>Public Liability</t>
  </si>
  <si>
    <t xml:space="preserve">Other Liability </t>
  </si>
  <si>
    <t>Standard Mortgage</t>
  </si>
  <si>
    <t>$</t>
    <phoneticPr fontId="0" type="noConversion"/>
  </si>
  <si>
    <t>$</t>
  </si>
  <si>
    <t>Premium Written</t>
  </si>
  <si>
    <t>Gross Written Premium (+)</t>
  </si>
  <si>
    <t>Row 1</t>
    <phoneticPr fontId="0" type="noConversion"/>
  </si>
  <si>
    <t>Net Written Premium (+)</t>
  </si>
  <si>
    <t>Row 2</t>
  </si>
  <si>
    <t>Underwriting Results</t>
  </si>
  <si>
    <t>Net Undiscounted Best Estimate Combined Business Results, relating to current year</t>
  </si>
  <si>
    <t>Row 3</t>
  </si>
  <si>
    <t>Net Undiscounted Best Estimate Combined Business Results, relating to prior year</t>
  </si>
  <si>
    <t>Row 4</t>
  </si>
  <si>
    <t>Undiscounted Underwriting Results - Profit/(Loss)</t>
  </si>
  <si>
    <t>Row 5</t>
  </si>
  <si>
    <t>Change in net discounting impact of net Insurance Liabilities in current financial year (+)</t>
  </si>
  <si>
    <t>Row 6</t>
  </si>
  <si>
    <t>Underwriting Results including discount movement - Profit/(Loss)</t>
  </si>
  <si>
    <t>Row 7</t>
  </si>
  <si>
    <t>Other income and expenses on EBS basis</t>
  </si>
  <si>
    <t>Other net investment income (+) on EBS basis in current financial year</t>
  </si>
  <si>
    <t>Row 8</t>
  </si>
  <si>
    <t>Other income (+) on EBS basis in current financial year</t>
  </si>
  <si>
    <t>Row 9</t>
  </si>
  <si>
    <t>Other expenses (-) on EBS basis in current financial year</t>
  </si>
  <si>
    <t>Row 10</t>
  </si>
  <si>
    <t>Operating Results on EBS basis</t>
  </si>
  <si>
    <t>Row 11</t>
  </si>
  <si>
    <t>Expenses should be reported as negative value</t>
  </si>
  <si>
    <t>Following items should not be reported as blank</t>
  </si>
  <si>
    <t>B.G.R.1A GI Results (Accident Year)</t>
  </si>
  <si>
    <t>Table 1 : Sales &amp; Commission Information on Business Written &amp; Ceded</t>
  </si>
  <si>
    <t>Column 27</t>
  </si>
  <si>
    <t>Column 28</t>
  </si>
  <si>
    <t>Column 29</t>
  </si>
  <si>
    <t>Column 30</t>
  </si>
  <si>
    <t>Column 31</t>
  </si>
  <si>
    <t>Column 32</t>
  </si>
  <si>
    <t>Column 33</t>
  </si>
  <si>
    <t>Column 34</t>
  </si>
  <si>
    <t>Column 35</t>
  </si>
  <si>
    <t>Column 36</t>
  </si>
  <si>
    <t>Column 37</t>
  </si>
  <si>
    <t>Column 38</t>
  </si>
  <si>
    <t>Column 39</t>
  </si>
  <si>
    <t>Column 40</t>
  </si>
  <si>
    <t>Column 41</t>
  </si>
  <si>
    <t>Column 42</t>
  </si>
  <si>
    <t>Column 43</t>
  </si>
  <si>
    <t>Column 44</t>
  </si>
  <si>
    <t>Column 45</t>
  </si>
  <si>
    <t>Column 46</t>
  </si>
  <si>
    <t>Column 47</t>
  </si>
  <si>
    <t>Column 48</t>
  </si>
  <si>
    <t>Column 49</t>
  </si>
  <si>
    <t>Column 50</t>
  </si>
  <si>
    <t>Column 51</t>
  </si>
  <si>
    <t>Column 52</t>
  </si>
  <si>
    <t>Column 53</t>
  </si>
  <si>
    <t>Column 54</t>
  </si>
  <si>
    <t>Column 55</t>
  </si>
  <si>
    <t>Column 56</t>
  </si>
  <si>
    <t>Column 57</t>
  </si>
  <si>
    <t>Column 58</t>
  </si>
  <si>
    <t>Column 59</t>
  </si>
  <si>
    <t>Column 60</t>
  </si>
  <si>
    <t>Column 61</t>
  </si>
  <si>
    <t>Column 62</t>
  </si>
  <si>
    <t>Column 63</t>
  </si>
  <si>
    <t>Column 64</t>
  </si>
  <si>
    <t>Column 65</t>
  </si>
  <si>
    <t>Column 66</t>
  </si>
  <si>
    <t>Column 67</t>
  </si>
  <si>
    <t>Column 68</t>
  </si>
  <si>
    <t>Column 69</t>
  </si>
  <si>
    <t>Column 70</t>
  </si>
  <si>
    <t>Column 71</t>
  </si>
  <si>
    <t>Column 72</t>
  </si>
  <si>
    <t>Column 73</t>
  </si>
  <si>
    <t>Column 74</t>
  </si>
  <si>
    <t>Column 75</t>
  </si>
  <si>
    <t>Column 76</t>
  </si>
  <si>
    <t>Column 77</t>
  </si>
  <si>
    <t>Column 78</t>
  </si>
  <si>
    <t>Column 79</t>
  </si>
  <si>
    <t>Column 80</t>
  </si>
  <si>
    <t>Column 81</t>
  </si>
  <si>
    <t>Column 82</t>
  </si>
  <si>
    <t>Column 83</t>
  </si>
  <si>
    <t>Column 84</t>
  </si>
  <si>
    <t>Column 85</t>
  </si>
  <si>
    <t>Column 86</t>
  </si>
  <si>
    <t>Column 87</t>
  </si>
  <si>
    <t>Column 88</t>
  </si>
  <si>
    <t>Column 89</t>
  </si>
  <si>
    <t>Column 90</t>
  </si>
  <si>
    <t>Column 91</t>
  </si>
  <si>
    <t>Column 92</t>
  </si>
  <si>
    <t>Column 93</t>
  </si>
  <si>
    <t>Column 94</t>
  </si>
  <si>
    <t>Column 95</t>
  </si>
  <si>
    <t>Column 96</t>
  </si>
  <si>
    <t>Column 97</t>
  </si>
  <si>
    <t>Column 98</t>
  </si>
  <si>
    <t>Column 99</t>
  </si>
  <si>
    <t>Column 100</t>
  </si>
  <si>
    <t>Column 101</t>
  </si>
  <si>
    <t>Column 102</t>
  </si>
  <si>
    <t>Column 103</t>
  </si>
  <si>
    <t>Column 104</t>
  </si>
  <si>
    <t>Column 105</t>
  </si>
  <si>
    <t>Column 106</t>
  </si>
  <si>
    <t>Column 107</t>
  </si>
  <si>
    <t>Column 108</t>
  </si>
  <si>
    <t>Column 109</t>
  </si>
  <si>
    <t>Column 110</t>
  </si>
  <si>
    <t>Column 111</t>
  </si>
  <si>
    <t>Column 112</t>
  </si>
  <si>
    <t>Column 113</t>
  </si>
  <si>
    <t>Column 114</t>
  </si>
  <si>
    <t>Column 115</t>
  </si>
  <si>
    <t>Column 116</t>
  </si>
  <si>
    <t>Column 117</t>
  </si>
  <si>
    <t>Column 118</t>
  </si>
  <si>
    <t>Column 119</t>
  </si>
  <si>
    <t>Column 120</t>
  </si>
  <si>
    <t>Column 121</t>
  </si>
  <si>
    <t>Column 122</t>
  </si>
  <si>
    <t>Column 123</t>
  </si>
  <si>
    <t>Column 124</t>
  </si>
  <si>
    <t>Column 125</t>
  </si>
  <si>
    <t>Column 126</t>
  </si>
  <si>
    <t>Column 127</t>
  </si>
  <si>
    <t>Column 128</t>
  </si>
  <si>
    <t>Column 129</t>
  </si>
  <si>
    <t>Column 130</t>
  </si>
  <si>
    <t>Column 131</t>
  </si>
  <si>
    <t>Column 132</t>
  </si>
  <si>
    <t>Column 133</t>
  </si>
  <si>
    <t>Column 134</t>
  </si>
  <si>
    <t>Column 135</t>
  </si>
  <si>
    <t>Column 136</t>
  </si>
  <si>
    <t>Column 137</t>
  </si>
  <si>
    <t>Column 138</t>
  </si>
  <si>
    <t>Column 139</t>
  </si>
  <si>
    <t>Column 140</t>
  </si>
  <si>
    <t>Column 141</t>
  </si>
  <si>
    <t>Column 142</t>
  </si>
  <si>
    <t>Column 143</t>
  </si>
  <si>
    <t>Column 144</t>
  </si>
  <si>
    <t>Column 145</t>
  </si>
  <si>
    <t>Column 146</t>
  </si>
  <si>
    <t>Column 147</t>
  </si>
  <si>
    <t>Column 148</t>
  </si>
  <si>
    <t>Column 149</t>
  </si>
  <si>
    <t>Column 150</t>
  </si>
  <si>
    <t>Column 151</t>
  </si>
  <si>
    <t>Column 152</t>
  </si>
  <si>
    <t>Column 153</t>
  </si>
  <si>
    <t>Column 154</t>
  </si>
  <si>
    <t>Direct Business - Onshore</t>
    <phoneticPr fontId="0" type="noConversion"/>
  </si>
  <si>
    <t>Proportional Reinsurance Facultative - Onshore</t>
    <phoneticPr fontId="0" type="noConversion"/>
  </si>
  <si>
    <t>Non-Proportional Reinsurance Facultative - Onshore</t>
    <phoneticPr fontId="0" type="noConversion"/>
  </si>
  <si>
    <t>Proportional Reinsurance Treaty - Onshore</t>
    <phoneticPr fontId="0" type="noConversion"/>
  </si>
  <si>
    <t>Non-Proportional Reinsurance Treaty - Onshore</t>
    <phoneticPr fontId="0" type="noConversion"/>
  </si>
  <si>
    <t>Direct Business - Offshore</t>
    <phoneticPr fontId="0" type="noConversion"/>
  </si>
  <si>
    <t>Proportional Reinsurance Facultative - Offshore</t>
    <phoneticPr fontId="0" type="noConversion"/>
  </si>
  <si>
    <t>Non-Proportional Reinsurance Facultative - Offshore</t>
    <phoneticPr fontId="0" type="noConversion"/>
  </si>
  <si>
    <t>Proportional Reinsurance Treaty - Offshore</t>
    <phoneticPr fontId="0" type="noConversion"/>
  </si>
  <si>
    <t>Non-Proportional Reinsurance Treaty - Offshore</t>
    <phoneticPr fontId="0" type="noConversion"/>
  </si>
  <si>
    <t>Total</t>
  </si>
  <si>
    <t>Motor Vehicle</t>
    <phoneticPr fontId="1" type="noConversion"/>
  </si>
  <si>
    <t>Goods in Transit</t>
  </si>
  <si>
    <t>Property Damage</t>
  </si>
  <si>
    <t>General Liability - Public Liability</t>
  </si>
  <si>
    <t>General Liability - Other Liability</t>
  </si>
  <si>
    <t>Pecuniary Loss - Mortgage</t>
    <phoneticPr fontId="1" type="noConversion"/>
  </si>
  <si>
    <t>Total</t>
    <phoneticPr fontId="1" type="noConversion"/>
  </si>
  <si>
    <t>General Liability</t>
  </si>
  <si>
    <t>Total</t>
    <phoneticPr fontId="0" type="noConversion"/>
  </si>
  <si>
    <t>General Liability - Public Liability</t>
    <phoneticPr fontId="1" type="noConversion"/>
  </si>
  <si>
    <t xml:space="preserve">Group Medical </t>
    <phoneticPr fontId="1" type="noConversion"/>
  </si>
  <si>
    <t xml:space="preserve">Individual Medical </t>
    <phoneticPr fontId="1" type="noConversion"/>
  </si>
  <si>
    <t xml:space="preserve">Travel </t>
    <phoneticPr fontId="1" type="noConversion"/>
  </si>
  <si>
    <t xml:space="preserve">Others </t>
    <phoneticPr fontId="1" type="noConversion"/>
  </si>
  <si>
    <t xml:space="preserve">Private </t>
    <phoneticPr fontId="1" type="noConversion"/>
  </si>
  <si>
    <t>Commercial</t>
  </si>
  <si>
    <t>Hull &amp; Machinery</t>
    <phoneticPr fontId="1" type="noConversion"/>
  </si>
  <si>
    <t>Local Vessels Liability</t>
    <phoneticPr fontId="1" type="noConversion"/>
  </si>
  <si>
    <t>Protection &amp; Indemnity</t>
    <phoneticPr fontId="1" type="noConversion"/>
  </si>
  <si>
    <t>Others</t>
    <phoneticPr fontId="1" type="noConversion"/>
  </si>
  <si>
    <t>Commercial - Engineering</t>
    <phoneticPr fontId="0" type="noConversion"/>
  </si>
  <si>
    <t>Commercial - Others</t>
    <phoneticPr fontId="0" type="noConversion"/>
  </si>
  <si>
    <t xml:space="preserve">Personal Line </t>
  </si>
  <si>
    <t>Owners' Corporation Liability</t>
  </si>
  <si>
    <t>Others</t>
  </si>
  <si>
    <t>Directors &amp; Officers Liability</t>
    <phoneticPr fontId="1" type="noConversion"/>
  </si>
  <si>
    <t>Professional Indemnity, Medical Malpractice, and Errors &amp; Omissions</t>
    <phoneticPr fontId="1" type="noConversion"/>
  </si>
  <si>
    <t>Credit &amp; Suretyship</t>
    <phoneticPr fontId="1" type="noConversion"/>
  </si>
  <si>
    <t>Business Interruption</t>
    <phoneticPr fontId="1" type="noConversion"/>
  </si>
  <si>
    <t>Financial Year Premium Written and Commission, Gross of Reinsurance</t>
  </si>
  <si>
    <t>Gross commission, relating to business written (-)</t>
  </si>
  <si>
    <t>Financial Year Premium Ceded and Reinsurance Commission from Ceded Business</t>
  </si>
  <si>
    <t>Premium written, ceded to reinsurers (-)</t>
  </si>
  <si>
    <t>Reinsurance commission, relating to business ceded to reinsurers (+)</t>
  </si>
  <si>
    <t>Number of policies written in Hong Kong during the year (in unit)</t>
  </si>
  <si>
    <t>Table 2 : Total Underwriting Results including discount movement for current financial year</t>
  </si>
  <si>
    <t>Gross earned premium in current financial year (+)</t>
  </si>
  <si>
    <t>Row 6</t>
    <phoneticPr fontId="0" type="noConversion"/>
  </si>
  <si>
    <t>Gross acquisition expenses incurred in current financial year (-)</t>
  </si>
  <si>
    <t>Gross ultimate claims, relating to current accident year (-)</t>
  </si>
  <si>
    <t>Ceded business result, relating to current accident year</t>
  </si>
  <si>
    <t>Premium earned in current financial year on business ceded to reinsurers (-)</t>
  </si>
  <si>
    <t>Reinsurance commission income earned in current financial year on business ceded to reinsurers (+)</t>
  </si>
  <si>
    <t>Ultimate claims relating to current accident year on business ceded to reinsurers (+)</t>
  </si>
  <si>
    <t>Row 12</t>
  </si>
  <si>
    <t>Expenses incurred in current financial year</t>
  </si>
  <si>
    <t>Row 13</t>
  </si>
  <si>
    <t>Changes in ULAE in claims liabilities for all accident years (-)</t>
  </si>
  <si>
    <t>Row 14</t>
  </si>
  <si>
    <t>Management expenses (-)</t>
  </si>
  <si>
    <t>Row 15</t>
  </si>
  <si>
    <t>N/A</t>
  </si>
  <si>
    <t>Row 16</t>
  </si>
  <si>
    <t>Change in unearned profit (+)</t>
  </si>
  <si>
    <t>Row 17</t>
  </si>
  <si>
    <t>Net Undiscounted Best Estimate Combined Business Results in current financial year, relating to current year</t>
  </si>
  <si>
    <t>Row 18</t>
  </si>
  <si>
    <t>Row 19</t>
  </si>
  <si>
    <t>Row 20</t>
  </si>
  <si>
    <t>Changes in net ultimate claims relating to prior accident years in current financial year (-)</t>
  </si>
  <si>
    <t>Row 21</t>
  </si>
  <si>
    <t>Net Undiscounted Best Estimate Combined Business Results in current financial year, relating to prior year</t>
  </si>
  <si>
    <t>Row 22</t>
  </si>
  <si>
    <t>Changes in Risk Margin for claims liabilities in current financial year (-)</t>
  </si>
  <si>
    <t>Row 23</t>
  </si>
  <si>
    <t>Row 24</t>
  </si>
  <si>
    <t>Row 25</t>
  </si>
  <si>
    <t>Row 26</t>
  </si>
  <si>
    <t>Table S : Supplementary Information</t>
  </si>
  <si>
    <t>Claims paid in current financial year</t>
  </si>
  <si>
    <t>Gross claim paid</t>
  </si>
  <si>
    <t>Row 27</t>
  </si>
  <si>
    <t>Net claim paid</t>
  </si>
  <si>
    <t>Row 28</t>
  </si>
  <si>
    <t>Changes in case outstanding provision in current financial year</t>
  </si>
  <si>
    <t>Gross case outstanding provision c/f</t>
  </si>
  <si>
    <t>Row 29</t>
  </si>
  <si>
    <t>Gross case outstanding provision b/f</t>
  </si>
  <si>
    <t>Row 30</t>
  </si>
  <si>
    <t>Net case outstanding provision c/f</t>
  </si>
  <si>
    <t>Row 31</t>
  </si>
  <si>
    <t>Net case outstanding provision b/f</t>
  </si>
  <si>
    <t>Row 32</t>
  </si>
  <si>
    <t>Changes in IBNR provision in current financial year</t>
  </si>
  <si>
    <t>Gross IBNR provision c/f</t>
  </si>
  <si>
    <t>Row 33</t>
  </si>
  <si>
    <t>Gross IBNR provision b/f</t>
  </si>
  <si>
    <t>Row 34</t>
  </si>
  <si>
    <t>Net IBNR provision c/f</t>
  </si>
  <si>
    <t>Row 35</t>
  </si>
  <si>
    <t>Net IBNR provision b/f</t>
  </si>
  <si>
    <t>Row 36</t>
  </si>
  <si>
    <t>Premium Reconciliation with B.G.TR tabs</t>
  </si>
  <si>
    <t>Tab Code</t>
  </si>
  <si>
    <t>01.00D_N</t>
  </si>
  <si>
    <t>02.00D_N</t>
  </si>
  <si>
    <t>03.00D_N</t>
  </si>
  <si>
    <t>04.00D_N</t>
  </si>
  <si>
    <t>05.00D_N</t>
  </si>
  <si>
    <t>06.00D_N</t>
  </si>
  <si>
    <t>07.01D_N</t>
  </si>
  <si>
    <t>07.02D_N</t>
  </si>
  <si>
    <t>08.00D_N</t>
  </si>
  <si>
    <t>09.00D_N</t>
  </si>
  <si>
    <t>10.00D_N</t>
  </si>
  <si>
    <t>11.00D_N</t>
  </si>
  <si>
    <t>12.00D_N</t>
  </si>
  <si>
    <t>13.00FPN</t>
  </si>
  <si>
    <t>14.00FPN</t>
  </si>
  <si>
    <t>15.00FPN</t>
  </si>
  <si>
    <t>16.00FPN</t>
  </si>
  <si>
    <t>17.00FPN</t>
  </si>
  <si>
    <t>18.00FPN</t>
  </si>
  <si>
    <t>19.00FPN</t>
  </si>
  <si>
    <t>20.00FPN</t>
  </si>
  <si>
    <t>21.00FPN</t>
  </si>
  <si>
    <t>22.00FPN</t>
  </si>
  <si>
    <t>23.00FPN</t>
  </si>
  <si>
    <t>24.00FNN</t>
  </si>
  <si>
    <t>25.00FNN</t>
  </si>
  <si>
    <t>26.00FNN</t>
  </si>
  <si>
    <t>27.00FNN</t>
  </si>
  <si>
    <t>28.00FNN</t>
  </si>
  <si>
    <t>29.00FNN</t>
  </si>
  <si>
    <t>30.00FNN</t>
  </si>
  <si>
    <t>31.00FNN</t>
  </si>
  <si>
    <t>32.00FNN</t>
  </si>
  <si>
    <t>01.00D_F</t>
  </si>
  <si>
    <t>02.00D_F</t>
  </si>
  <si>
    <t>03.00D_F</t>
  </si>
  <si>
    <t>04.00D_F</t>
  </si>
  <si>
    <t>05.00D_F</t>
  </si>
  <si>
    <t>06.00D_F</t>
  </si>
  <si>
    <t>07.01D_F</t>
  </si>
  <si>
    <t>07.02D_F</t>
  </si>
  <si>
    <t>08.00D_F</t>
  </si>
  <si>
    <t>09.00D_F</t>
  </si>
  <si>
    <t>10.00D_F</t>
  </si>
  <si>
    <t>11.00D_F</t>
  </si>
  <si>
    <t>12.00D_F</t>
  </si>
  <si>
    <t>13.00FPF</t>
  </si>
  <si>
    <t>14.00FPF</t>
  </si>
  <si>
    <t>15.00FPF</t>
  </si>
  <si>
    <t>16.00FPF</t>
  </si>
  <si>
    <t>17.00FPF</t>
  </si>
  <si>
    <t>18.00FPF</t>
  </si>
  <si>
    <t>19.00FPF</t>
  </si>
  <si>
    <t>20.00FPF</t>
  </si>
  <si>
    <t>21.00FPF</t>
  </si>
  <si>
    <t>22.00FPF</t>
  </si>
  <si>
    <t>23.00FPF</t>
  </si>
  <si>
    <t>24.00FNF</t>
  </si>
  <si>
    <t>25.00FNF</t>
  </si>
  <si>
    <t>26.00FNF</t>
  </si>
  <si>
    <t>27.00FNF</t>
  </si>
  <si>
    <t>28.00FNF</t>
  </si>
  <si>
    <t>29.00FNF</t>
  </si>
  <si>
    <t>30.00FNF</t>
  </si>
  <si>
    <t>31.00FNF</t>
  </si>
  <si>
    <t>32.00FNF</t>
  </si>
  <si>
    <t>Check triangle tab exist</t>
  </si>
  <si>
    <t>GWP Reconciliation</t>
  </si>
  <si>
    <t>GEP Reconciliation</t>
  </si>
  <si>
    <t>NWP Reconciliation</t>
  </si>
  <si>
    <t>NEP Reconciliation</t>
  </si>
  <si>
    <t>Tolerance</t>
  </si>
  <si>
    <t>Following items should be reported as negative value</t>
  </si>
  <si>
    <t>Validation on policy counts</t>
  </si>
  <si>
    <t>Check empty return for reinsurer</t>
  </si>
  <si>
    <t>B.G.R.1B GI Results (Underwriting Year)</t>
  </si>
  <si>
    <t>Table 1 : Sales &amp; Commission Information on Business Written &amp; Retroceded</t>
  </si>
  <si>
    <t>Column 2</t>
  </si>
  <si>
    <t>Financial Year Premium Written and Commission, Gross of Retrocession</t>
  </si>
  <si>
    <t>Financial Year Premium Retroceded and Reinsurance Commission from Retroceded Business</t>
  </si>
  <si>
    <t>Premium written, retroceded to retrocessionaires (-)</t>
  </si>
  <si>
    <t>Reinsurance commission, relating to business retroceded to retrocessionaires (+)</t>
  </si>
  <si>
    <t>Gross ultimate premium, relating to current underwriting year (+)</t>
  </si>
  <si>
    <t>Gross ultimate acquisition expenses incurred, relating to current underwriting year (-)</t>
  </si>
  <si>
    <t>Gross ultimate claims, relating to current underwriting year (-)</t>
  </si>
  <si>
    <t>Retroceded business result, relating to current underwriting year</t>
  </si>
  <si>
    <t>Ultimate premium relating to current underwriting year on retroceded business (-)</t>
  </si>
  <si>
    <t>Ultimate retrocession commission income relating to current underwriting year on retroceded business (+)</t>
  </si>
  <si>
    <t>Ultimate claims relating to current underwriting year on business ceded to reinsurers (+)</t>
  </si>
  <si>
    <t>Changes in ULAE in claims liabilities for all underwriting years (-)</t>
  </si>
  <si>
    <t>Changes in future expense for unearned portion for current and prior underwriting years (-)</t>
  </si>
  <si>
    <t>Change in implicit profit for bound but not incepted contracts (+)</t>
  </si>
  <si>
    <t>Changes in net ultimate premium relating to prior underwriting years in current financial year (+)</t>
  </si>
  <si>
    <t>Changes in net ultimate acquisition expenses relating to prior underwriting years in current financial year (-)</t>
  </si>
  <si>
    <t>Changes in net ultimate claims relating to prior underwriting years in current financial year (-)</t>
  </si>
  <si>
    <t>Changes in Risk Margin for insurance liabilities in current financial year (-)</t>
  </si>
  <si>
    <t>13.00TPN</t>
  </si>
  <si>
    <t>14.00TPN</t>
  </si>
  <si>
    <t>15.00TPN</t>
  </si>
  <si>
    <t>16.00TPN</t>
  </si>
  <si>
    <t>17.00TPN</t>
  </si>
  <si>
    <t>18.00TPN</t>
  </si>
  <si>
    <t>19.00TPN</t>
  </si>
  <si>
    <t>20.00TPN</t>
  </si>
  <si>
    <t>21.00TPN</t>
  </si>
  <si>
    <t>22.00TPN</t>
  </si>
  <si>
    <t>23.00TPN</t>
  </si>
  <si>
    <t>24.00TNN</t>
  </si>
  <si>
    <t>25.00TNN</t>
  </si>
  <si>
    <t>26.00TNN</t>
  </si>
  <si>
    <t>27.00TNN</t>
  </si>
  <si>
    <t>28.00TNN</t>
  </si>
  <si>
    <t>29.00TNN</t>
  </si>
  <si>
    <t>30.00TNN</t>
  </si>
  <si>
    <t>31.00TNN</t>
  </si>
  <si>
    <t>32.00TNN</t>
  </si>
  <si>
    <t>13.00TPF</t>
  </si>
  <si>
    <t>14.00TPF</t>
  </si>
  <si>
    <t>15.00TPF</t>
  </si>
  <si>
    <t>16.00TPF</t>
  </si>
  <si>
    <t>17.00TPF</t>
  </si>
  <si>
    <t>18.00TPF</t>
  </si>
  <si>
    <t>19.00TPF</t>
  </si>
  <si>
    <t>20.00TPF</t>
  </si>
  <si>
    <t>21.00TPF</t>
  </si>
  <si>
    <t>22.00TPF</t>
  </si>
  <si>
    <t>23.00TPF</t>
  </si>
  <si>
    <t>24.00TNF</t>
  </si>
  <si>
    <t>25.00TNF</t>
  </si>
  <si>
    <t>26.00TNF</t>
  </si>
  <si>
    <t>27.00TNF</t>
  </si>
  <si>
    <t>28.00TNF</t>
  </si>
  <si>
    <t>29.00TNF</t>
  </si>
  <si>
    <t>30.00TNF</t>
  </si>
  <si>
    <t>31.00TNF</t>
  </si>
  <si>
    <t>32.00TNF</t>
  </si>
  <si>
    <t>Check facultative business is zero for direct insurer on this page</t>
  </si>
  <si>
    <t>B.G.R.2 GI Results by Region</t>
  </si>
  <si>
    <t>Table 1: Written Premium &amp; Commission by Region</t>
  </si>
  <si>
    <t>Business Nature</t>
  </si>
  <si>
    <t>Geograghical Location</t>
  </si>
  <si>
    <t>Australia</t>
  </si>
  <si>
    <t>Bermuda</t>
  </si>
  <si>
    <t>Europe (apart from United Kingdom)</t>
  </si>
  <si>
    <t>India</t>
  </si>
  <si>
    <t>Indonesia</t>
  </si>
  <si>
    <t>Japan</t>
  </si>
  <si>
    <t>Macau</t>
  </si>
  <si>
    <t>Mainland China</t>
  </si>
  <si>
    <t>Malaysia</t>
  </si>
  <si>
    <t>New Zealand</t>
  </si>
  <si>
    <t>Philippines</t>
  </si>
  <si>
    <t>Singapore</t>
  </si>
  <si>
    <t>South Korea</t>
  </si>
  <si>
    <t>Taiwan</t>
  </si>
  <si>
    <t>Thailand</t>
  </si>
  <si>
    <t>United Kingdom</t>
  </si>
  <si>
    <t>United States of America</t>
  </si>
  <si>
    <t>Direct</t>
  </si>
  <si>
    <t xml:space="preserve">Reinsurance Inward </t>
  </si>
  <si>
    <t>Financial Year Premium Ceded and Reinsurance Commission from Retroceded Business</t>
  </si>
  <si>
    <t>Table 2: Undiscounted Underwriting Results by Region</t>
  </si>
  <si>
    <t>Geographical Location</t>
  </si>
  <si>
    <t xml:space="preserve">Direct </t>
  </si>
  <si>
    <t>Undiscounted Underwriting Results</t>
  </si>
  <si>
    <t>Data reconciliation with B.G.R.1A and B.G.R.1B</t>
  </si>
  <si>
    <t>Following item should not be duplicated</t>
  </si>
  <si>
    <t xml:space="preserve">Premium earned in current financial year on business ceded to reinsurers (-) </t>
  </si>
  <si>
    <t>B.G.R.4 GI Results - Motor by Type &amp; Policy</t>
  </si>
  <si>
    <t>Column 1</t>
    <phoneticPr fontId="0" type="noConversion"/>
  </si>
  <si>
    <t>Type of Motor Vehicle Coverage</t>
    <phoneticPr fontId="0" type="noConversion"/>
  </si>
  <si>
    <t>1. Private Cars</t>
    <phoneticPr fontId="1" type="noConversion"/>
  </si>
  <si>
    <t>2. Goods Carrying Vehicles</t>
    <phoneticPr fontId="1" type="noConversion"/>
  </si>
  <si>
    <t>3. Tractors</t>
    <phoneticPr fontId="1" type="noConversion"/>
  </si>
  <si>
    <t>4. Taxis</t>
    <phoneticPr fontId="0" type="noConversion"/>
  </si>
  <si>
    <t>5a. Public Light Buses - Green</t>
  </si>
  <si>
    <t>5b. Public Light Buses - Red</t>
  </si>
  <si>
    <t>6. Private Light Buses &amp; Non-Franchised Buses</t>
  </si>
  <si>
    <t>7. Motor Cycles</t>
    <phoneticPr fontId="1" type="noConversion"/>
  </si>
  <si>
    <t>8. Others</t>
    <phoneticPr fontId="1" type="noConversion"/>
  </si>
  <si>
    <t>Comprehensive</t>
    <phoneticPr fontId="1" type="noConversion"/>
  </si>
  <si>
    <t>Third Party</t>
    <phoneticPr fontId="1" type="noConversion"/>
  </si>
  <si>
    <t>Undiscounted Underwriting Results - Profit/(Loss)</t>
    <phoneticPr fontId="0" type="noConversion"/>
  </si>
  <si>
    <t>Data reconciliation with B.G.R.1A</t>
  </si>
  <si>
    <t>Number of policies written (+)</t>
  </si>
  <si>
    <t>B.G.R.4B GI Results - Motor Exposure by Type &amp; Policy</t>
  </si>
  <si>
    <t>Table 1 : Exposure</t>
  </si>
  <si>
    <t>Gross Written Premium</t>
  </si>
  <si>
    <t>Current Year Year-to-date</t>
  </si>
  <si>
    <t>Row 1</t>
  </si>
  <si>
    <t>Last Year Year-to-date</t>
  </si>
  <si>
    <t>Year-On-Year % Change</t>
  </si>
  <si>
    <t>No. of Vehicles Insured (in unit)</t>
  </si>
  <si>
    <t>Gross Written Premium per Vehicle Insured</t>
  </si>
  <si>
    <t>Sums Insured</t>
    <phoneticPr fontId="0" type="noConversion"/>
  </si>
  <si>
    <t>Gross Written Premium as % of Sums Insured</t>
  </si>
  <si>
    <t>Additional Information for Special Own Property Damage Policy</t>
  </si>
  <si>
    <t>For insurance policies covering motor vehicle own property damage risks but not third party risks, please provide the data for each type of vehicle in respect of such policies in the following table.</t>
    <phoneticPr fontId="0" type="noConversion"/>
  </si>
  <si>
    <t>Special Own Damage Policy</t>
    <phoneticPr fontId="0" type="noConversion"/>
  </si>
  <si>
    <t>Type of Motor Vehicle</t>
    <phoneticPr fontId="0" type="noConversion"/>
  </si>
  <si>
    <r>
      <t xml:space="preserve">Gross Written Premiums </t>
    </r>
    <r>
      <rPr>
        <sz val="10"/>
        <rFont val="Arial"/>
        <family val="2"/>
      </rPr>
      <t>(HK$'000)</t>
    </r>
  </si>
  <si>
    <r>
      <t xml:space="preserve">Sums Insured </t>
    </r>
    <r>
      <rPr>
        <sz val="10"/>
        <rFont val="Arial"/>
        <family val="2"/>
      </rPr>
      <t>(HK$'000)</t>
    </r>
  </si>
  <si>
    <r>
      <t>Remarks</t>
    </r>
    <r>
      <rPr>
        <b/>
        <sz val="10"/>
        <rFont val="Arial"/>
        <family val="2"/>
      </rPr>
      <t xml:space="preserve">   </t>
    </r>
    <r>
      <rPr>
        <sz val="10"/>
        <rFont val="Arial"/>
        <family val="2"/>
      </rPr>
      <t>(Please provide details on a separate sheet, if necessary)</t>
    </r>
  </si>
  <si>
    <t>1. Allocation Basis of Management Expenses among Motor Vehicle Types:</t>
    <phoneticPr fontId="0" type="noConversion"/>
  </si>
  <si>
    <t>2. Allocation Basis of Premium Liabilities among Motor Vehicle Types:</t>
  </si>
  <si>
    <t>3. Other Remarks:</t>
  </si>
  <si>
    <t>Prior Period Adjustment:</t>
    <phoneticPr fontId="0" type="noConversion"/>
  </si>
  <si>
    <t>(If yes, please provide details)</t>
    <phoneticPr fontId="0" type="noConversion"/>
  </si>
  <si>
    <t>Validation on exposure</t>
  </si>
  <si>
    <t>Comprehensive</t>
  </si>
  <si>
    <t>Third Party</t>
  </si>
  <si>
    <t>B.G.R.5 GI Results - EC by Occupation Type</t>
  </si>
  <si>
    <t>Trade Occupation</t>
    <phoneticPr fontId="0" type="noConversion"/>
  </si>
  <si>
    <t>1. Agriculture, Forestry &amp; Fishing</t>
  </si>
  <si>
    <t>2. Mining &amp; Quarrying</t>
  </si>
  <si>
    <t>3. Manufacturing</t>
  </si>
  <si>
    <t>4. Electricity, Gas &amp; Water</t>
  </si>
  <si>
    <t>5a1. Special Trades - on Annual Wage Basis</t>
  </si>
  <si>
    <t>5a2. Special Trades – on Contract Value Basis</t>
  </si>
  <si>
    <t>5b. Construction - on Annual Wage Basis</t>
  </si>
  <si>
    <t>5c. Construction - on Contract Value Basis</t>
  </si>
  <si>
    <t>6a. Wholesale, Retail &amp; Import/Export Trades</t>
  </si>
  <si>
    <t>6b. Restaurants &amp; Hotels</t>
  </si>
  <si>
    <t>7.  Transport, Storage &amp; Communication</t>
  </si>
  <si>
    <t>8. Financing, Insurance, Real Estate &amp; Business Services</t>
  </si>
  <si>
    <t>9. Community, Social and Personal Services</t>
  </si>
  <si>
    <t>10. Others/Non-Classified Occupations</t>
  </si>
  <si>
    <t>1. Agriculture, Forestry &amp; Fishing</t>
    <phoneticPr fontId="1" type="noConversion"/>
  </si>
  <si>
    <t>2. Mining &amp; Quarrying</t>
    <phoneticPr fontId="1" type="noConversion"/>
  </si>
  <si>
    <t>3.   Manufacturing</t>
    <phoneticPr fontId="1" type="noConversion"/>
  </si>
  <si>
    <t>4.   Electricity, Gas &amp; Water</t>
    <phoneticPr fontId="1" type="noConversion"/>
  </si>
  <si>
    <t>5a1. Special Trades - on Annual Wage Basis</t>
    <phoneticPr fontId="1" type="noConversion"/>
  </si>
  <si>
    <t>5b. Construction - on Annual Wage Basis</t>
    <phoneticPr fontId="1" type="noConversion"/>
  </si>
  <si>
    <t>5c. Construction - on Contract Value Basis</t>
    <phoneticPr fontId="1" type="noConversion"/>
  </si>
  <si>
    <t>6a. Wholesale, Retail &amp; Import/Export Trades</t>
    <phoneticPr fontId="1" type="noConversion"/>
  </si>
  <si>
    <t>6b. Restaurants &amp; Hotels</t>
    <phoneticPr fontId="1" type="noConversion"/>
  </si>
  <si>
    <t>7.   Transport, Storage &amp; Communication</t>
    <phoneticPr fontId="1" type="noConversion"/>
  </si>
  <si>
    <t>8.   Financing, Insurance, Real Estate &amp; Business Services</t>
    <phoneticPr fontId="1" type="noConversion"/>
  </si>
  <si>
    <t>9.   Community, Social and Personal Services</t>
    <phoneticPr fontId="1" type="noConversion"/>
  </si>
  <si>
    <t>10. Others/Non-Classified Occupations</t>
    <phoneticPr fontId="1" type="noConversion"/>
  </si>
  <si>
    <t>EC Non-Con</t>
  </si>
  <si>
    <t>EC Con</t>
  </si>
  <si>
    <t>B.G.R.5B EC Exposure by Trade Occupation</t>
  </si>
  <si>
    <t>Annual Wage</t>
    <phoneticPr fontId="1" type="noConversion"/>
  </si>
  <si>
    <t>Gross Written Premium as % of Annual Wage</t>
  </si>
  <si>
    <t>Contract Value</t>
  </si>
  <si>
    <t>Gross Written Premium as % of Contract Value</t>
  </si>
  <si>
    <t>1. Allocation Basis of Management Expenses among Trade Occupations:</t>
    <phoneticPr fontId="0" type="noConversion"/>
  </si>
  <si>
    <t>2. Allocation Basis of Premium Liabilities among Trade Occupations:</t>
  </si>
  <si>
    <t>Prior Period Adjustment:</t>
  </si>
  <si>
    <t>(If yes, please provide details)</t>
  </si>
  <si>
    <t>Yes</t>
    <phoneticPr fontId="0" type="noConversion"/>
  </si>
  <si>
    <t>No</t>
    <phoneticPr fontId="0" type="noConversion"/>
  </si>
  <si>
    <t>On Contract Value Basis</t>
  </si>
  <si>
    <t>On Annual Wage Basis</t>
  </si>
  <si>
    <t>Particular Catastrophe Event</t>
  </si>
  <si>
    <t>CAT Code (AAA99 Or A9999)</t>
    <phoneticPr fontId="5" type="noConversion"/>
  </si>
  <si>
    <t>Result</t>
    <phoneticPr fontId="5" type="noConversion"/>
  </si>
  <si>
    <t>B.G.TR.4 Named CAT Claims Liabilities by LoB</t>
  </si>
  <si>
    <t>CAT Code as prescribed by IA:</t>
  </si>
  <si>
    <t xml:space="preserve">Column 2 </t>
  </si>
  <si>
    <t>No. of Claims Reported (in unit)</t>
  </si>
  <si>
    <t>Gross (in $000)</t>
  </si>
  <si>
    <t>Net (in $000)</t>
  </si>
  <si>
    <t>Remarks</t>
    <phoneticPr fontId="1" type="noConversion"/>
  </si>
  <si>
    <t>as at the end of the Current Reporting Period</t>
  </si>
  <si>
    <t>as at end of Previous Reporting Period</t>
  </si>
  <si>
    <t xml:space="preserve">Claims Paid </t>
  </si>
  <si>
    <t>Case Outstanding</t>
  </si>
  <si>
    <t>IBNR *</t>
  </si>
  <si>
    <t>Ultimate Loss **</t>
  </si>
  <si>
    <t>(a) Onshore Business</t>
  </si>
  <si>
    <t>(i) Direct business</t>
  </si>
  <si>
    <t>A&amp;H - Group Med</t>
  </si>
  <si>
    <t>A&amp;H - Individual Med</t>
  </si>
  <si>
    <t xml:space="preserve">A&amp;H - Travel </t>
  </si>
  <si>
    <t>A&amp;H - Others</t>
  </si>
  <si>
    <t xml:space="preserve">Motor - Private </t>
  </si>
  <si>
    <t>Motor - Commercial</t>
  </si>
  <si>
    <t>Ships - Hull &amp; Machinery</t>
  </si>
  <si>
    <t>Ships - Local Vessels Liability</t>
  </si>
  <si>
    <t>Ships - Protection &amp; Indemnity</t>
  </si>
  <si>
    <t xml:space="preserve">Ships - Others </t>
  </si>
  <si>
    <t>Property Damage - Commercial Engineering</t>
  </si>
  <si>
    <t>Property Damage - Commercial Others</t>
  </si>
  <si>
    <t>Property Damage - Personal line</t>
  </si>
  <si>
    <t xml:space="preserve">General Liability - Owners' Corporation Liability </t>
  </si>
  <si>
    <t>General Liability - D&amp;O</t>
  </si>
  <si>
    <t>General Liability - Professional Indemnity, Medical Malpractice, and E&amp;O</t>
  </si>
  <si>
    <t xml:space="preserve">General Liability - Other </t>
  </si>
  <si>
    <t>Pecuniary Loss - Standard Mortgage</t>
  </si>
  <si>
    <t>Pecuniary Loss - Reverse Mortgage</t>
  </si>
  <si>
    <t>Pecuniary Loss - Credit &amp; Suretyship</t>
  </si>
  <si>
    <t>Pecuniary Loss - Business Interruption</t>
  </si>
  <si>
    <t>Pecuniary Loss - Others</t>
  </si>
  <si>
    <t>(ii) Proportional Reinsurance inward business  - Facultative</t>
  </si>
  <si>
    <t>Motor Vehicles</t>
  </si>
  <si>
    <t>(iii) Proportional Reinsurance inward business  - Treaty</t>
  </si>
  <si>
    <t>(iv) Non-Proportional Reinsurance inward business  - Facultative</t>
  </si>
  <si>
    <t>(v) Non-Proportional Reinsurance inward business - Treaty</t>
  </si>
  <si>
    <t>(b) Offshore Business</t>
  </si>
  <si>
    <t>Motor Vehicles</t>
    <phoneticPr fontId="3" type="noConversion"/>
  </si>
  <si>
    <t>(v) Non-Proportional Reinsurance inward business  - Treaty</t>
  </si>
  <si>
    <t>* latest IBNR to be booked by the Company's account</t>
  </si>
  <si>
    <t>** Ultimate loss is the sum of Claims Paid, Case Outstanding and IBNR</t>
  </si>
  <si>
    <t>*** No. of claims reported and claims paid needs to be the cummulative position from event date up to current valuation date.</t>
  </si>
  <si>
    <t>No.</t>
  </si>
  <si>
    <t>Product code
(identifier)</t>
  </si>
  <si>
    <t>IF NoP at the end of reporting period (in unit)</t>
  </si>
  <si>
    <t>NB NoP over the reporting period (in unit)</t>
  </si>
  <si>
    <t>Total GWP - non-single premium (HKD '000)</t>
  </si>
  <si>
    <t>Total GWP - single premium (HKD '000)</t>
  </si>
  <si>
    <t>NB annualized premium - non-single premium (HKD '000)</t>
  </si>
  <si>
    <t>NB single premium (HKD '000)</t>
  </si>
  <si>
    <t>Prepaid premium account balance (HKD '000)</t>
  </si>
  <si>
    <t>Funds on deposit account balance (HKD '000)</t>
  </si>
  <si>
    <t>Check on the business coverage</t>
  </si>
  <si>
    <t>Check (Total insurance liabilities)</t>
  </si>
  <si>
    <t>Check (Total GWP)</t>
  </si>
  <si>
    <t>Check (NB premium)</t>
  </si>
  <si>
    <t>Reference statistics</t>
  </si>
  <si>
    <t>Total insurance liabilities (HKD '000)</t>
  </si>
  <si>
    <t>Total GWP (HKD '000)</t>
  </si>
  <si>
    <t>NB premium (HKD '000)</t>
  </si>
  <si>
    <t>Total of reference statistics for all long term business</t>
  </si>
  <si>
    <t>Coverage of business filled in this return</t>
  </si>
  <si>
    <t>Required coverage</t>
  </si>
  <si>
    <t>Check</t>
  </si>
  <si>
    <t>Check if any missing input of reference statistics for business coverage checking</t>
  </si>
  <si>
    <t>S.CG Supplementary return for Class G funds</t>
  </si>
  <si>
    <t>End of Table</t>
  </si>
  <si>
    <t>Asset / Liability / Capital Items</t>
  </si>
  <si>
    <t>(a)</t>
  </si>
  <si>
    <t>(b)</t>
  </si>
  <si>
    <t>(c)</t>
  </si>
  <si>
    <t>(d)</t>
  </si>
  <si>
    <t>(e)</t>
  </si>
  <si>
    <t>(f)</t>
  </si>
  <si>
    <t>(g)</t>
  </si>
  <si>
    <t>(h)</t>
  </si>
  <si>
    <t>(i)</t>
  </si>
  <si>
    <t>(j)</t>
  </si>
  <si>
    <t>(k)</t>
  </si>
  <si>
    <t>Total of Retirement scheme category I (Class G) Funds</t>
  </si>
  <si>
    <t>Carrying values under scope of regulatory consolidation</t>
  </si>
  <si>
    <t>Long Term Insurance Business</t>
  </si>
  <si>
    <t>HK insurers or designated insurers: all long term insurance business
Branch operating in Hong Kong: all long term insurance business, other than offshore RI business if offshore RI fund is established 
(Please fill in the Name of Class G Fund in the row below)</t>
  </si>
  <si>
    <t>As at the end of reporting period</t>
  </si>
  <si>
    <t>(T)</t>
  </si>
  <si>
    <t>I – Total assets  </t>
  </si>
  <si>
    <t>I.A. Cash and cash equivalents, and statutory deposits</t>
  </si>
  <si>
    <t>I.B. Deposits with original maturity more than three months</t>
  </si>
  <si>
    <t>I.C. Debt securities </t>
  </si>
  <si>
    <t>I.D. Equities</t>
  </si>
  <si>
    <t>I.E. Other assets, not elsewhere shown</t>
  </si>
  <si>
    <t>I.F. Total assets (summation of items I.A. to I.E.)</t>
  </si>
  <si>
    <t>II – Total liabilities</t>
  </si>
  <si>
    <t xml:space="preserve">II.A Long term insurance liabilities </t>
  </si>
  <si>
    <t>II.A1. Outstanding claims - reported claims</t>
  </si>
  <si>
    <t>II.A2. Outstanding claims - unreported claims</t>
  </si>
  <si>
    <t>II.A3. Inforce reserves</t>
  </si>
  <si>
    <t>II.A3a. Deterministic current estimate (Gross of RI ceded)</t>
  </si>
  <si>
    <t>II.A3b. Time value of options and guarantees (TVOG)</t>
  </si>
  <si>
    <t>II.A4. Margin over Current Estimate</t>
  </si>
  <si>
    <t>II.A5. Other long term insurance liabilities</t>
  </si>
  <si>
    <t>II.B. Other liabilities, not elsewhere shown</t>
  </si>
  <si>
    <t>II.C. Total liabilities (summation of items II.A. to II.B.)</t>
  </si>
  <si>
    <t>Net assets</t>
  </si>
  <si>
    <t>III – Equity</t>
  </si>
  <si>
    <t xml:space="preserve">III.A. Paid-up capital </t>
  </si>
  <si>
    <t>III.A1. Ordinary shares</t>
  </si>
  <si>
    <t>III.A2. Preference shares</t>
  </si>
  <si>
    <t>III.B. Head Office account (for branch only)</t>
  </si>
  <si>
    <t>III.C. Statutory retained earnings</t>
  </si>
  <si>
    <t>III.D. Other reserves</t>
  </si>
  <si>
    <t>III.E. Contributed surplus</t>
  </si>
  <si>
    <t>III.F. Any other equity items [not elsewhere shown, with breakdown in added rows]</t>
  </si>
  <si>
    <t>Shareholders’ equity attributable to shareholders (summation of items III.A. to III.F.)</t>
  </si>
  <si>
    <t>III.G. Minority / non-controlling interests</t>
  </si>
  <si>
    <t>III.H. Participating policyholders' equity or account</t>
  </si>
  <si>
    <t>III.I. Total equity (summation of items III.A. to III.H.)</t>
  </si>
  <si>
    <t>Check (Net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</si>
</sst>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 #,##0.00_-;_-* &quot;-&quot;??_-;_-@_-"/>
    <numFmt numFmtId="165" formatCode="dd\ mmm\ yyyy"/>
    <numFmt numFmtId="166" formatCode="_ * #,##0.00_ ;_ * \-#,##0.00_ ;_ * &quot;-&quot;??_ ;_ @_ "/>
    <numFmt numFmtId="167" formatCode="0_);\(0\)"/>
    <numFmt numFmtId="168" formatCode="_(* #,##0_);_(* \(#,##0\);_(* &quot;-&quot;_)"/>
    <numFmt numFmtId="169" formatCode="_(* #,##0_);_(* \(#,##0\);_(* &quot;-&quot;??_);_(@_)"/>
    <numFmt numFmtId="170" formatCode="0;[Red]0"/>
    <numFmt numFmtId="171" formatCode="_ * #,##0_ ;_ * \-#,##0_ ;_ * &quot;-&quot;??_ ;_ @_ "/>
    <numFmt numFmtId="172" formatCode="0.00%;\(0.00%\)"/>
    <numFmt numFmtId="173" formatCode="0.0%"/>
    <numFmt numFmtId="174" formatCode=";;;"/>
    <numFmt numFmtId="175" formatCode="&quot;HK$&quot;#,##0_);[Red]\(&quot;HK$&quot;#,##0\)"/>
    <numFmt numFmtId="176" formatCode="_(* #,##0_);[Red]_(* \(#,##0\);_(* &quot;-&quot;??_);"/>
  </numFmts>
  <fonts count="3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b/>
      <sz val="14"/>
      <color theme="1"/>
      <name val="Times New Roman"/>
      <family val="1"/>
    </font>
    <font>
      <sz val="10"/>
      <color rgb="FF707070"/>
      <name val="Segoe UI"/>
      <family val="2"/>
    </font>
    <font>
      <sz val="12"/>
      <name val="新細明體"/>
      <family val="1"/>
      <charset val="136"/>
    </font>
    <font>
      <sz val="8"/>
      <name val="Arial"/>
      <family val="2"/>
    </font>
    <font>
      <sz val="10"/>
      <name val="Arial"/>
      <family val="2"/>
    </font>
    <font>
      <sz val="12"/>
      <color theme="1"/>
      <name val="Times New Roman"/>
      <family val="1"/>
    </font>
    <font>
      <sz val="11"/>
      <color theme="1"/>
      <name val="Aptos Narrow"/>
      <family val="3"/>
      <charset val="134"/>
      <scheme val="minor"/>
    </font>
    <font>
      <sz val="9"/>
      <name val="Arial"/>
      <family val="2"/>
    </font>
    <font>
      <sz val="11"/>
      <color theme="1"/>
      <name val="Arial"/>
      <family val="2"/>
    </font>
    <font>
      <sz val="10"/>
      <color theme="1"/>
      <name val="Arial"/>
      <family val="2"/>
    </font>
    <font>
      <sz val="11"/>
      <name val="Arial"/>
      <family val="2"/>
    </font>
    <font>
      <sz val="11"/>
      <color theme="1"/>
      <name val="Aptos Narrow"/>
      <family val="2"/>
      <charset val="134"/>
      <scheme val="minor"/>
    </font>
    <font>
      <b/>
      <sz val="10"/>
      <name val="Arial"/>
      <family val="2"/>
    </font>
    <font>
      <sz val="10"/>
      <color theme="1"/>
      <name val="Arial"/>
      <family val="2"/>
      <charset val="134"/>
    </font>
    <font>
      <b/>
      <sz val="10"/>
      <color theme="0"/>
      <name val="Arial"/>
      <family val="2"/>
    </font>
    <font>
      <b/>
      <u/>
      <sz val="10"/>
      <name val="Arial"/>
      <family val="2"/>
    </font>
    <font>
      <i/>
      <sz val="10"/>
      <name val="Arial"/>
      <family val="2"/>
    </font>
    <font>
      <i/>
      <sz val="9"/>
      <name val="Arial"/>
      <family val="2"/>
    </font>
    <font>
      <b/>
      <u val="singleAccounting"/>
      <sz val="10"/>
      <name val="Arial"/>
      <family val="2"/>
    </font>
    <font>
      <sz val="10"/>
      <color theme="0"/>
      <name val="Arial"/>
      <family val="2"/>
    </font>
    <font>
      <u/>
      <sz val="10"/>
      <name val="Arial"/>
      <family val="2"/>
    </font>
    <font>
      <sz val="14"/>
      <color theme="1"/>
      <name val="Times New Roman"/>
      <family val="1"/>
    </font>
    <font>
      <sz val="11"/>
      <color theme="1"/>
      <name val="Times New Roman"/>
      <family val="1"/>
    </font>
    <font>
      <b/>
      <sz val="10"/>
      <color theme="1"/>
      <name val="Arial"/>
      <family val="2"/>
    </font>
    <font>
      <b/>
      <u/>
      <sz val="10"/>
      <color theme="1"/>
      <name val="Arial"/>
      <family val="2"/>
    </font>
    <font>
      <sz val="10"/>
      <color rgb="FFBFBFBF"/>
      <name val="Arial"/>
      <family val="2"/>
    </font>
    <font>
      <sz val="10"/>
      <color rgb="FFFFFFFF"/>
      <name val="Arial"/>
      <family val="2"/>
    </font>
  </fonts>
  <fills count="1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FF00"/>
        <bgColor indexed="64"/>
      </patternFill>
    </fill>
    <fill>
      <patternFill patternType="solid">
        <fgColor rgb="FFACFFFF"/>
        <bgColor indexed="64"/>
      </patternFill>
    </fill>
    <fill>
      <patternFill patternType="solid">
        <fgColor rgb="FFFFFFCC"/>
        <bgColor indexed="64"/>
      </patternFill>
    </fill>
    <fill>
      <patternFill patternType="solid">
        <fgColor rgb="FFCCFFFF"/>
        <bgColor indexed="64"/>
      </patternFill>
    </fill>
    <fill>
      <patternFill patternType="solid">
        <fgColor rgb="FFABFFFF"/>
        <bgColor indexed="64"/>
      </patternFill>
    </fill>
    <fill>
      <patternFill patternType="solid">
        <fgColor rgb="FFFFFFFF"/>
        <bgColor indexed="64"/>
      </patternFill>
    </fill>
    <fill>
      <patternFill patternType="solid">
        <fgColor rgb="FF8EA9DB"/>
        <bgColor indexed="64"/>
      </patternFill>
    </fill>
    <fill>
      <patternFill patternType="solid">
        <fgColor rgb="FFBFBFBF"/>
        <bgColor indexed="64"/>
      </patternFill>
    </fill>
    <fill>
      <patternFill patternType="solid">
        <fgColor indexed="26"/>
        <bgColor indexed="64"/>
      </patternFill>
    </fill>
    <fill>
      <patternFill patternType="solid">
        <fgColor rgb="FF4590B8"/>
        <bgColor indexed="64"/>
      </patternFill>
    </fill>
    <fill>
      <patternFill patternType="solid">
        <fgColor indexed="42"/>
        <bgColor indexed="64"/>
      </patternFill>
    </fill>
    <fill>
      <patternFill patternType="solid">
        <fgColor theme="0" tint="-0.249977111117893"/>
        <bgColor indexed="64"/>
      </patternFill>
    </fill>
    <fill>
      <patternFill patternType="solid">
        <fgColor indexed="41"/>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BFBFBF"/>
      </bottom>
      <diagonal/>
    </border>
    <border>
      <left/>
      <right style="medium">
        <color indexed="64"/>
      </right>
      <top/>
      <bottom style="medium">
        <color rgb="FFBFBFBF"/>
      </bottom>
      <diagonal/>
    </border>
    <border>
      <left style="medium">
        <color indexed="64"/>
      </left>
      <right style="medium">
        <color indexed="64"/>
      </right>
      <top style="medium">
        <color indexed="64"/>
      </top>
      <bottom style="medium">
        <color rgb="FFBFBFBF"/>
      </bottom>
      <diagonal/>
    </border>
    <border>
      <left style="medium">
        <color indexed="64"/>
      </left>
      <right style="medium">
        <color indexed="64"/>
      </right>
      <top style="medium">
        <color rgb="FFBFBFBF"/>
      </top>
      <bottom style="medium">
        <color indexed="64"/>
      </bottom>
      <diagonal/>
    </border>
  </borders>
  <cellStyleXfs count="22">
    <xf numFmtId="0" fontId="0" fillId="0" borderId="0"/>
    <xf numFmtId="0" fontId="6" fillId="0" borderId="0">
      <alignment vertical="center"/>
    </xf>
    <xf numFmtId="164" fontId="1" fillId="0" borderId="0" applyFont="0" applyFill="0" applyBorder="0" applyAlignment="0" applyProtection="0"/>
    <xf numFmtId="164" fontId="1" fillId="0" borderId="0" applyFont="0" applyFill="0" applyBorder="0" applyAlignment="0" applyProtection="0"/>
    <xf numFmtId="0" fontId="8" fillId="0" borderId="0"/>
    <xf numFmtId="0" fontId="1" fillId="0" borderId="0"/>
    <xf numFmtId="0" fontId="10" fillId="0" borderId="0"/>
    <xf numFmtId="0" fontId="11" fillId="12" borderId="0" applyNumberFormat="0" applyBorder="0">
      <alignment horizontal="right"/>
      <protection locked="0"/>
    </xf>
    <xf numFmtId="0" fontId="1" fillId="0" borderId="0"/>
    <xf numFmtId="0" fontId="1" fillId="0" borderId="0"/>
    <xf numFmtId="0" fontId="10" fillId="0" borderId="0">
      <alignment vertical="center"/>
    </xf>
    <xf numFmtId="0" fontId="10" fillId="0" borderId="0">
      <alignment vertical="center"/>
    </xf>
    <xf numFmtId="0" fontId="15" fillId="0" borderId="0">
      <alignment vertical="center"/>
    </xf>
    <xf numFmtId="0" fontId="1" fillId="0" borderId="0"/>
    <xf numFmtId="0" fontId="8" fillId="0" borderId="0"/>
    <xf numFmtId="166" fontId="1" fillId="0" borderId="0" applyFont="0" applyFill="0" applyBorder="0" applyAlignment="0" applyProtection="0">
      <alignment vertical="center"/>
    </xf>
    <xf numFmtId="0" fontId="17" fillId="0" borderId="0">
      <alignment vertical="center"/>
    </xf>
    <xf numFmtId="0" fontId="8" fillId="14" borderId="0" applyNumberFormat="0" applyFont="0" applyFill="0" applyBorder="0" applyAlignment="0"/>
    <xf numFmtId="164" fontId="1" fillId="0" borderId="0" applyFont="0" applyFill="0" applyBorder="0" applyAlignment="0" applyProtection="0"/>
    <xf numFmtId="0" fontId="6" fillId="0" borderId="0">
      <alignment vertical="center"/>
    </xf>
    <xf numFmtId="0" fontId="8" fillId="0" borderId="0"/>
    <xf numFmtId="3" fontId="11" fillId="16" borderId="6" applyNumberFormat="0" applyBorder="0" applyAlignment="0">
      <alignment vertical="center"/>
      <protection locked="0"/>
    </xf>
  </cellStyleXfs>
  <cellXfs count="526">
    <xf numFmtId="0" fontId="0" fillId="0" borderId="0" xfId="0"/>
    <xf numFmtId="0" fontId="0" fillId="2" borderId="0" xfId="0" applyFill="1"/>
    <xf numFmtId="0" fontId="0" fillId="0" borderId="0" xfId="0" applyAlignment="1">
      <alignment wrapText="1"/>
    </xf>
    <xf numFmtId="0" fontId="10" fillId="0" borderId="0" xfId="6"/>
    <xf numFmtId="0" fontId="0" fillId="0" borderId="0" xfId="0" applyAlignment="1">
      <alignment vertical="center"/>
    </xf>
    <xf numFmtId="0" fontId="0" fillId="10" borderId="0" xfId="0" applyFill="1"/>
    <xf numFmtId="0" fontId="8" fillId="0" borderId="2" xfId="0" applyFont="1" applyBorder="1" applyAlignment="1">
      <alignment vertical="center" wrapText="1"/>
    </xf>
    <xf numFmtId="0" fontId="10" fillId="0" borderId="0" xfId="10">
      <alignment vertical="center"/>
    </xf>
    <xf numFmtId="0" fontId="1" fillId="0" borderId="0" xfId="5"/>
    <xf numFmtId="0" fontId="15" fillId="2" borderId="0" xfId="12" applyFill="1">
      <alignment vertical="center"/>
    </xf>
    <xf numFmtId="0" fontId="8" fillId="0" borderId="0" xfId="12" applyFont="1" applyAlignment="1"/>
    <xf numFmtId="0" fontId="16" fillId="10" borderId="0" xfId="12" applyFont="1" applyFill="1" applyAlignment="1"/>
    <xf numFmtId="0" fontId="16" fillId="0" borderId="0" xfId="12" applyFont="1" applyAlignment="1"/>
    <xf numFmtId="0" fontId="8" fillId="0" borderId="0" xfId="0" applyFont="1"/>
    <xf numFmtId="0" fontId="16" fillId="0" borderId="0" xfId="13" applyFont="1" applyAlignment="1">
      <alignment horizontal="left" vertical="top"/>
    </xf>
    <xf numFmtId="49" fontId="8" fillId="0" borderId="0" xfId="13" applyNumberFormat="1" applyFont="1" applyAlignment="1">
      <alignment horizontal="center" vertical="center"/>
    </xf>
    <xf numFmtId="0" fontId="8" fillId="0" borderId="0" xfId="13" applyFont="1"/>
    <xf numFmtId="0" fontId="8" fillId="0" borderId="0" xfId="12" applyFont="1">
      <alignment vertical="center"/>
    </xf>
    <xf numFmtId="0" fontId="16" fillId="0" borderId="0" xfId="14" applyFont="1" applyProtection="1">
      <protection hidden="1"/>
    </xf>
    <xf numFmtId="14" fontId="16" fillId="0" borderId="0" xfId="13" applyNumberFormat="1" applyFont="1" applyAlignment="1" applyProtection="1">
      <alignment horizontal="center" vertical="top"/>
      <protection hidden="1"/>
    </xf>
    <xf numFmtId="0" fontId="18" fillId="13" borderId="0" xfId="17" applyFont="1" applyFill="1" applyBorder="1" applyAlignment="1">
      <alignment horizontal="left" vertical="center"/>
    </xf>
    <xf numFmtId="0" fontId="16" fillId="0" borderId="0" xfId="17" applyFont="1" applyFill="1" applyBorder="1" applyAlignment="1">
      <alignment horizontal="left" vertical="center"/>
    </xf>
    <xf numFmtId="0" fontId="8" fillId="0" borderId="0" xfId="13" applyFont="1" applyAlignment="1">
      <alignment wrapText="1"/>
    </xf>
    <xf numFmtId="164" fontId="20" fillId="15" borderId="7" xfId="18" applyFont="1" applyFill="1" applyBorder="1" applyAlignment="1" applyProtection="1">
      <alignment vertical="center"/>
    </xf>
    <xf numFmtId="164" fontId="20" fillId="2" borderId="6" xfId="18" applyFont="1" applyFill="1" applyBorder="1" applyAlignment="1" applyProtection="1">
      <alignment vertical="center"/>
    </xf>
    <xf numFmtId="164" fontId="20" fillId="15" borderId="4" xfId="18" applyFont="1" applyFill="1" applyBorder="1" applyAlignment="1" applyProtection="1">
      <alignment vertical="center"/>
    </xf>
    <xf numFmtId="164" fontId="20" fillId="15" borderId="2" xfId="18" applyFont="1" applyFill="1" applyBorder="1" applyAlignment="1" applyProtection="1">
      <alignment vertical="center"/>
    </xf>
    <xf numFmtId="49" fontId="8" fillId="0" borderId="2" xfId="15" applyNumberFormat="1" applyFont="1" applyFill="1" applyBorder="1" applyAlignment="1" applyProtection="1">
      <alignment horizontal="center" vertical="center"/>
    </xf>
    <xf numFmtId="168" fontId="8" fillId="6" borderId="7" xfId="18" applyNumberFormat="1" applyFont="1" applyFill="1" applyBorder="1" applyAlignment="1" applyProtection="1">
      <alignment horizontal="center" vertical="center"/>
    </xf>
    <xf numFmtId="169" fontId="8" fillId="2" borderId="6" xfId="18" applyNumberFormat="1" applyFont="1" applyFill="1" applyBorder="1" applyAlignment="1" applyProtection="1">
      <alignment horizontal="center" vertical="center"/>
    </xf>
    <xf numFmtId="168" fontId="8" fillId="6" borderId="4" xfId="18" applyNumberFormat="1" applyFont="1" applyFill="1" applyBorder="1" applyAlignment="1" applyProtection="1">
      <alignment horizontal="center" vertical="center"/>
    </xf>
    <xf numFmtId="168" fontId="8" fillId="6" borderId="2" xfId="18" applyNumberFormat="1" applyFont="1" applyFill="1" applyBorder="1" applyAlignment="1" applyProtection="1">
      <alignment horizontal="center" vertical="center"/>
    </xf>
    <xf numFmtId="169" fontId="20" fillId="15" borderId="7" xfId="18" applyNumberFormat="1" applyFont="1" applyFill="1" applyBorder="1" applyAlignment="1" applyProtection="1">
      <alignment vertical="center"/>
    </xf>
    <xf numFmtId="169" fontId="20" fillId="2" borderId="6" xfId="18" applyNumberFormat="1" applyFont="1" applyFill="1" applyBorder="1" applyAlignment="1" applyProtection="1">
      <alignment vertical="center"/>
    </xf>
    <xf numFmtId="169" fontId="20" fillId="15" borderId="4" xfId="18" applyNumberFormat="1" applyFont="1" applyFill="1" applyBorder="1" applyAlignment="1" applyProtection="1">
      <alignment vertical="center"/>
    </xf>
    <xf numFmtId="169" fontId="20" fillId="15" borderId="2" xfId="18" applyNumberFormat="1" applyFont="1" applyFill="1" applyBorder="1" applyAlignment="1" applyProtection="1">
      <alignment vertical="center"/>
    </xf>
    <xf numFmtId="168" fontId="16" fillId="6" borderId="7" xfId="18" applyNumberFormat="1" applyFont="1" applyFill="1" applyBorder="1" applyAlignment="1" applyProtection="1">
      <alignment horizontal="center" vertical="center"/>
    </xf>
    <xf numFmtId="169" fontId="16" fillId="2" borderId="6" xfId="18" applyNumberFormat="1" applyFont="1" applyFill="1" applyBorder="1" applyAlignment="1" applyProtection="1">
      <alignment horizontal="center" vertical="center"/>
    </xf>
    <xf numFmtId="168" fontId="16" fillId="6" borderId="2" xfId="18" applyNumberFormat="1" applyFont="1" applyFill="1" applyBorder="1" applyAlignment="1" applyProtection="1">
      <alignment horizontal="center" vertical="center"/>
    </xf>
    <xf numFmtId="168" fontId="8" fillId="7" borderId="7" xfId="18" applyNumberFormat="1" applyFont="1" applyFill="1" applyBorder="1" applyAlignment="1" applyProtection="1">
      <alignment vertical="center" wrapText="1"/>
      <protection locked="0"/>
    </xf>
    <xf numFmtId="169" fontId="8" fillId="2" borderId="6" xfId="18" applyNumberFormat="1" applyFont="1" applyFill="1" applyBorder="1" applyAlignment="1" applyProtection="1">
      <alignment vertical="center"/>
    </xf>
    <xf numFmtId="0" fontId="8" fillId="0" borderId="0" xfId="13" applyFont="1" applyAlignment="1">
      <alignment vertical="center"/>
    </xf>
    <xf numFmtId="0" fontId="8" fillId="6" borderId="2" xfId="7" applyNumberFormat="1" applyFont="1" applyFill="1" applyBorder="1" applyAlignment="1" applyProtection="1">
      <alignment horizontal="center" vertical="center"/>
    </xf>
    <xf numFmtId="169" fontId="8" fillId="5" borderId="2" xfId="18" applyNumberFormat="1" applyFont="1" applyFill="1" applyBorder="1" applyAlignment="1" applyProtection="1">
      <alignment vertical="center" wrapText="1"/>
      <protection locked="0"/>
    </xf>
    <xf numFmtId="0" fontId="16" fillId="13" borderId="0" xfId="17" applyFont="1" applyFill="1" applyBorder="1" applyAlignment="1">
      <alignment horizontal="left" vertical="center"/>
    </xf>
    <xf numFmtId="0" fontId="8" fillId="0" borderId="0" xfId="13" applyFont="1" applyAlignment="1">
      <alignment vertical="center" wrapText="1"/>
    </xf>
    <xf numFmtId="169" fontId="16" fillId="0" borderId="7" xfId="18" applyNumberFormat="1" applyFont="1" applyFill="1" applyBorder="1" applyAlignment="1" applyProtection="1">
      <alignment horizontal="center" vertical="center" wrapText="1"/>
    </xf>
    <xf numFmtId="169" fontId="16" fillId="0" borderId="4" xfId="18" applyNumberFormat="1" applyFont="1" applyFill="1" applyBorder="1" applyAlignment="1" applyProtection="1">
      <alignment horizontal="center" vertical="center" wrapText="1"/>
    </xf>
    <xf numFmtId="0" fontId="8" fillId="0" borderId="0" xfId="13" applyFont="1" applyAlignment="1">
      <alignment horizontal="center" vertical="center" wrapText="1"/>
    </xf>
    <xf numFmtId="169" fontId="16" fillId="0" borderId="3" xfId="18" applyNumberFormat="1" applyFont="1" applyFill="1" applyBorder="1" applyAlignment="1" applyProtection="1">
      <alignment horizontal="center" vertical="center" wrapText="1"/>
    </xf>
    <xf numFmtId="164" fontId="20" fillId="15" borderId="2" xfId="18" applyFont="1" applyFill="1" applyBorder="1" applyAlignment="1" applyProtection="1"/>
    <xf numFmtId="168" fontId="8" fillId="7" borderId="2" xfId="18" applyNumberFormat="1" applyFont="1" applyFill="1" applyBorder="1" applyAlignment="1" applyProtection="1">
      <alignment vertical="center" wrapText="1"/>
      <protection locked="0"/>
    </xf>
    <xf numFmtId="168" fontId="20" fillId="6" borderId="2" xfId="18" applyNumberFormat="1" applyFont="1" applyFill="1" applyBorder="1" applyAlignment="1" applyProtection="1">
      <alignment horizontal="center" vertical="center"/>
    </xf>
    <xf numFmtId="169" fontId="20" fillId="15" borderId="2" xfId="18" applyNumberFormat="1" applyFont="1" applyFill="1" applyBorder="1" applyAlignment="1" applyProtection="1">
      <alignment horizontal="center"/>
    </xf>
    <xf numFmtId="169" fontId="20" fillId="15" borderId="2" xfId="18" applyNumberFormat="1" applyFont="1" applyFill="1" applyBorder="1" applyAlignment="1" applyProtection="1"/>
    <xf numFmtId="169" fontId="8" fillId="15" borderId="2" xfId="18" applyNumberFormat="1" applyFont="1" applyFill="1" applyBorder="1" applyAlignment="1" applyProtection="1">
      <alignment vertical="center"/>
    </xf>
    <xf numFmtId="169" fontId="8" fillId="15" borderId="2" xfId="18" applyNumberFormat="1" applyFont="1" applyFill="1" applyBorder="1" applyAlignment="1" applyProtection="1">
      <alignment horizontal="center"/>
    </xf>
    <xf numFmtId="169" fontId="8" fillId="0" borderId="0" xfId="18" applyNumberFormat="1" applyFont="1" applyProtection="1"/>
    <xf numFmtId="169" fontId="16" fillId="13" borderId="0" xfId="18" applyNumberFormat="1" applyFont="1" applyFill="1" applyBorder="1" applyAlignment="1" applyProtection="1">
      <alignment horizontal="left" vertical="center"/>
    </xf>
    <xf numFmtId="169" fontId="16" fillId="13" borderId="0" xfId="18" applyNumberFormat="1" applyFont="1" applyFill="1" applyBorder="1" applyAlignment="1">
      <alignment horizontal="left" vertical="center"/>
    </xf>
    <xf numFmtId="169" fontId="16" fillId="0" borderId="0" xfId="18" applyNumberFormat="1" applyFont="1" applyProtection="1"/>
    <xf numFmtId="169" fontId="8" fillId="0" borderId="2" xfId="18" applyNumberFormat="1" applyFont="1" applyFill="1" applyBorder="1" applyAlignment="1" applyProtection="1">
      <alignment horizontal="center" vertical="center" wrapText="1"/>
    </xf>
    <xf numFmtId="169" fontId="16" fillId="0" borderId="2" xfId="18" applyNumberFormat="1" applyFont="1" applyFill="1" applyBorder="1" applyAlignment="1" applyProtection="1">
      <alignment horizontal="center" vertical="center" wrapText="1"/>
    </xf>
    <xf numFmtId="0" fontId="8" fillId="0" borderId="0" xfId="13" applyFont="1" applyAlignment="1">
      <alignment horizontal="center" wrapText="1"/>
    </xf>
    <xf numFmtId="169" fontId="16" fillId="0" borderId="2" xfId="18" applyNumberFormat="1" applyFont="1" applyFill="1" applyBorder="1" applyAlignment="1" applyProtection="1">
      <alignment horizontal="center" vertical="center"/>
    </xf>
    <xf numFmtId="169" fontId="20" fillId="15" borderId="2" xfId="18" applyNumberFormat="1" applyFont="1" applyFill="1" applyBorder="1" applyAlignment="1" applyProtection="1">
      <alignment horizontal="center" vertical="center"/>
    </xf>
    <xf numFmtId="169" fontId="8" fillId="15" borderId="2" xfId="18" applyNumberFormat="1" applyFont="1" applyFill="1" applyBorder="1" applyAlignment="1" applyProtection="1">
      <alignment horizontal="center" vertical="center"/>
    </xf>
    <xf numFmtId="168" fontId="22" fillId="6" borderId="2" xfId="18" applyNumberFormat="1" applyFont="1" applyFill="1" applyBorder="1" applyAlignment="1" applyProtection="1">
      <alignment horizontal="center" vertical="center"/>
    </xf>
    <xf numFmtId="169" fontId="22" fillId="15" borderId="2" xfId="18" applyNumberFormat="1" applyFont="1" applyFill="1" applyBorder="1" applyAlignment="1" applyProtection="1">
      <alignment horizontal="center" vertical="center"/>
    </xf>
    <xf numFmtId="169" fontId="19" fillId="15" borderId="2" xfId="18" applyNumberFormat="1" applyFont="1" applyFill="1" applyBorder="1" applyAlignment="1" applyProtection="1">
      <alignment vertical="center"/>
    </xf>
    <xf numFmtId="169" fontId="16" fillId="15" borderId="2" xfId="18" applyNumberFormat="1" applyFont="1" applyFill="1" applyBorder="1" applyAlignment="1" applyProtection="1">
      <alignment horizontal="center" vertical="center"/>
    </xf>
    <xf numFmtId="168" fontId="19" fillId="6" borderId="2" xfId="18" applyNumberFormat="1" applyFont="1" applyFill="1" applyBorder="1" applyAlignment="1" applyProtection="1">
      <alignment horizontal="center" vertical="center"/>
    </xf>
    <xf numFmtId="169" fontId="19" fillId="15" borderId="2" xfId="18" applyNumberFormat="1" applyFont="1" applyFill="1" applyBorder="1" applyAlignment="1" applyProtection="1">
      <alignment horizontal="center" vertical="center"/>
    </xf>
    <xf numFmtId="169" fontId="8" fillId="15" borderId="2" xfId="18" applyNumberFormat="1" applyFont="1" applyFill="1" applyBorder="1" applyAlignment="1" applyProtection="1"/>
    <xf numFmtId="0" fontId="8" fillId="0" borderId="0" xfId="7" applyNumberFormat="1" applyFont="1" applyFill="1" applyBorder="1" applyAlignment="1" applyProtection="1">
      <alignment horizontal="center"/>
    </xf>
    <xf numFmtId="0" fontId="8" fillId="0" borderId="0" xfId="7" applyNumberFormat="1" applyFont="1" applyFill="1" applyBorder="1" applyAlignment="1" applyProtection="1">
      <alignment horizontal="center" vertical="center"/>
    </xf>
    <xf numFmtId="169" fontId="8" fillId="6" borderId="2" xfId="7" applyNumberFormat="1" applyFont="1" applyFill="1" applyBorder="1" applyAlignment="1" applyProtection="1">
      <alignment horizontal="center" vertical="center"/>
    </xf>
    <xf numFmtId="169" fontId="8" fillId="0" borderId="0" xfId="7" applyNumberFormat="1" applyFont="1" applyFill="1" applyBorder="1" applyAlignment="1" applyProtection="1">
      <alignment horizontal="center"/>
    </xf>
    <xf numFmtId="169" fontId="8" fillId="0" borderId="0" xfId="7" applyNumberFormat="1" applyFont="1" applyFill="1" applyBorder="1" applyAlignment="1" applyProtection="1">
      <alignment horizontal="center" vertical="center"/>
    </xf>
    <xf numFmtId="169" fontId="8" fillId="6" borderId="2" xfId="7" applyNumberFormat="1" applyFont="1" applyFill="1" applyBorder="1" applyAlignment="1" applyProtection="1">
      <alignment horizontal="center"/>
    </xf>
    <xf numFmtId="0" fontId="8" fillId="15" borderId="2" xfId="7" applyNumberFormat="1" applyFont="1" applyFill="1" applyBorder="1" applyAlignment="1" applyProtection="1">
      <alignment horizontal="center" vertical="center"/>
    </xf>
    <xf numFmtId="0" fontId="8" fillId="6" borderId="2" xfId="7" applyNumberFormat="1" applyFont="1" applyFill="1" applyBorder="1" applyAlignment="1" applyProtection="1">
      <alignment horizontal="center"/>
    </xf>
    <xf numFmtId="0" fontId="8" fillId="15" borderId="2" xfId="7" applyNumberFormat="1" applyFont="1" applyFill="1" applyBorder="1" applyAlignment="1" applyProtection="1">
      <alignment horizontal="right" vertical="center"/>
    </xf>
    <xf numFmtId="0" fontId="8" fillId="0" borderId="0" xfId="7" applyNumberFormat="1" applyFont="1" applyFill="1" applyBorder="1" applyAlignment="1" applyProtection="1">
      <alignment horizontal="right" wrapText="1"/>
    </xf>
    <xf numFmtId="0" fontId="8" fillId="0" borderId="0" xfId="7" applyNumberFormat="1" applyFont="1" applyFill="1" applyBorder="1" applyAlignment="1" applyProtection="1">
      <alignment horizontal="right" vertical="center" wrapText="1"/>
    </xf>
    <xf numFmtId="0" fontId="11" fillId="6" borderId="2" xfId="7" applyNumberFormat="1" applyFill="1" applyBorder="1" applyAlignment="1" applyProtection="1">
      <alignment horizontal="center"/>
    </xf>
    <xf numFmtId="0" fontId="8" fillId="2" borderId="0" xfId="13" applyFont="1" applyFill="1"/>
    <xf numFmtId="0" fontId="8" fillId="2" borderId="0" xfId="12" applyFont="1" applyFill="1" applyAlignment="1"/>
    <xf numFmtId="171" fontId="8" fillId="15" borderId="2" xfId="15" applyNumberFormat="1" applyFont="1" applyFill="1" applyBorder="1" applyAlignment="1" applyProtection="1"/>
    <xf numFmtId="171" fontId="20" fillId="15" borderId="2" xfId="15" applyNumberFormat="1" applyFont="1" applyFill="1" applyBorder="1" applyAlignment="1" applyProtection="1"/>
    <xf numFmtId="0" fontId="8" fillId="0" borderId="0" xfId="7" applyNumberFormat="1" applyFont="1" applyFill="1" applyBorder="1" applyAlignment="1" applyProtection="1">
      <alignment horizontal="right" vertical="center"/>
    </xf>
    <xf numFmtId="0" fontId="8" fillId="0" borderId="0" xfId="7" applyNumberFormat="1" applyFont="1" applyFill="1" applyBorder="1" applyProtection="1">
      <alignment horizontal="right"/>
    </xf>
    <xf numFmtId="0" fontId="8" fillId="2" borderId="0" xfId="12" applyFont="1" applyFill="1">
      <alignment vertical="center"/>
    </xf>
    <xf numFmtId="167" fontId="8" fillId="6" borderId="2" xfId="15" applyNumberFormat="1" applyFont="1" applyFill="1" applyBorder="1" applyAlignment="1" applyProtection="1">
      <alignment horizontal="center"/>
    </xf>
    <xf numFmtId="0" fontId="16" fillId="2" borderId="0" xfId="14" applyFont="1" applyFill="1" applyProtection="1">
      <protection hidden="1"/>
    </xf>
    <xf numFmtId="171" fontId="16" fillId="8" borderId="2" xfId="15" applyNumberFormat="1" applyFont="1" applyFill="1" applyBorder="1" applyAlignment="1" applyProtection="1">
      <alignment horizontal="center" vertical="center" wrapText="1"/>
      <protection locked="0"/>
    </xf>
    <xf numFmtId="171" fontId="20" fillId="15" borderId="2" xfId="15" applyNumberFormat="1" applyFont="1" applyFill="1" applyBorder="1" applyAlignment="1" applyProtection="1">
      <alignment vertical="center"/>
    </xf>
    <xf numFmtId="168" fontId="8" fillId="7" borderId="2" xfId="15" applyNumberFormat="1" applyFont="1" applyFill="1" applyBorder="1" applyAlignment="1" applyProtection="1">
      <alignment vertical="center" wrapText="1"/>
      <protection locked="0"/>
    </xf>
    <xf numFmtId="168" fontId="20" fillId="6" borderId="2" xfId="15" applyNumberFormat="1" applyFont="1" applyFill="1" applyBorder="1" applyAlignment="1" applyProtection="1">
      <alignment horizontal="center" vertical="center"/>
    </xf>
    <xf numFmtId="171" fontId="16" fillId="6" borderId="2" xfId="15" applyNumberFormat="1" applyFont="1" applyFill="1" applyBorder="1" applyAlignment="1" applyProtection="1">
      <alignment horizontal="center" vertical="center" wrapText="1"/>
    </xf>
    <xf numFmtId="168" fontId="24" fillId="6" borderId="2" xfId="15" applyNumberFormat="1" applyFont="1" applyFill="1" applyBorder="1" applyAlignment="1" applyProtection="1">
      <alignment horizontal="center" vertical="center"/>
    </xf>
    <xf numFmtId="168" fontId="19" fillId="6" borderId="2" xfId="15" applyNumberFormat="1" applyFont="1" applyFill="1" applyBorder="1" applyAlignment="1" applyProtection="1">
      <alignment horizontal="center" vertical="center"/>
    </xf>
    <xf numFmtId="0" fontId="14" fillId="2" borderId="0" xfId="13" applyFont="1" applyFill="1"/>
    <xf numFmtId="49" fontId="7" fillId="2" borderId="0" xfId="13" applyNumberFormat="1" applyFont="1" applyFill="1" applyAlignment="1">
      <alignment horizontal="center" vertical="center"/>
    </xf>
    <xf numFmtId="0" fontId="16" fillId="13" borderId="0" xfId="12" applyFont="1" applyFill="1" applyAlignment="1">
      <alignment horizontal="left" vertical="center"/>
    </xf>
    <xf numFmtId="168" fontId="20" fillId="6" borderId="2" xfId="15" applyNumberFormat="1" applyFont="1" applyFill="1" applyBorder="1" applyAlignment="1" applyProtection="1">
      <alignment horizontal="center" vertical="center" wrapText="1"/>
    </xf>
    <xf numFmtId="168" fontId="22" fillId="6" borderId="2" xfId="15" applyNumberFormat="1" applyFont="1" applyFill="1" applyBorder="1" applyAlignment="1" applyProtection="1">
      <alignment horizontal="center" vertical="center"/>
    </xf>
    <xf numFmtId="171" fontId="8" fillId="15" borderId="2" xfId="15" applyNumberFormat="1" applyFont="1" applyFill="1" applyBorder="1" applyAlignment="1" applyProtection="1">
      <alignment vertical="center"/>
    </xf>
    <xf numFmtId="171" fontId="19" fillId="15" borderId="2" xfId="15" applyNumberFormat="1" applyFont="1" applyFill="1" applyBorder="1" applyAlignment="1" applyProtection="1">
      <alignment vertical="center"/>
    </xf>
    <xf numFmtId="0" fontId="8" fillId="6" borderId="2" xfId="7" applyNumberFormat="1" applyFont="1" applyFill="1" applyBorder="1" applyAlignment="1" applyProtection="1">
      <alignment horizontal="center" vertical="center" wrapText="1"/>
    </xf>
    <xf numFmtId="0" fontId="8" fillId="2" borderId="0" xfId="12" applyFont="1" applyFill="1" applyAlignment="1">
      <alignment vertical="center" wrapText="1"/>
    </xf>
    <xf numFmtId="0" fontId="16" fillId="0" borderId="0" xfId="12" applyFont="1" applyAlignment="1">
      <alignment horizontal="left" vertical="center"/>
    </xf>
    <xf numFmtId="168" fontId="8" fillId="6" borderId="2" xfId="15" applyNumberFormat="1" applyFont="1" applyFill="1" applyBorder="1" applyAlignment="1" applyProtection="1">
      <alignment horizontal="center" vertical="center"/>
    </xf>
    <xf numFmtId="172" fontId="8" fillId="6" borderId="2" xfId="15" applyNumberFormat="1" applyFont="1" applyFill="1" applyBorder="1" applyAlignment="1" applyProtection="1">
      <alignment horizontal="right" vertical="center"/>
    </xf>
    <xf numFmtId="0" fontId="8" fillId="5" borderId="2" xfId="19" applyFont="1" applyFill="1" applyBorder="1" applyAlignment="1" applyProtection="1">
      <alignment vertical="center" wrapText="1"/>
      <protection locked="0"/>
    </xf>
    <xf numFmtId="168" fontId="8" fillId="6" borderId="2" xfId="15" applyNumberFormat="1" applyFont="1" applyFill="1" applyBorder="1" applyAlignment="1" applyProtection="1">
      <alignment vertical="center"/>
    </xf>
    <xf numFmtId="172" fontId="8" fillId="6" borderId="2" xfId="15" applyNumberFormat="1" applyFont="1" applyFill="1" applyBorder="1" applyAlignment="1" applyProtection="1">
      <alignment vertical="center"/>
    </xf>
    <xf numFmtId="172" fontId="8" fillId="15" borderId="2" xfId="15" applyNumberFormat="1" applyFont="1" applyFill="1" applyBorder="1" applyAlignment="1" applyProtection="1">
      <alignment vertical="center"/>
    </xf>
    <xf numFmtId="0" fontId="0" fillId="5" borderId="2" xfId="0" applyFill="1" applyBorder="1" applyAlignment="1" applyProtection="1">
      <alignment horizontal="center" vertical="center" wrapText="1"/>
      <protection locked="0"/>
    </xf>
    <xf numFmtId="0" fontId="0" fillId="0" borderId="0" xfId="0" applyAlignment="1">
      <alignment horizontal="center" vertical="center"/>
    </xf>
    <xf numFmtId="0" fontId="13" fillId="0" borderId="0" xfId="13" applyFont="1"/>
    <xf numFmtId="0" fontId="13" fillId="0" borderId="0" xfId="13" applyFont="1" applyAlignment="1">
      <alignment vertical="center"/>
    </xf>
    <xf numFmtId="0" fontId="13" fillId="2" borderId="0" xfId="13" applyFont="1" applyFill="1" applyAlignment="1">
      <alignment vertical="center"/>
    </xf>
    <xf numFmtId="174" fontId="13" fillId="2" borderId="0" xfId="13" applyNumberFormat="1" applyFont="1" applyFill="1" applyAlignment="1">
      <alignment vertical="center"/>
    </xf>
    <xf numFmtId="169" fontId="8" fillId="6" borderId="2" xfId="18" applyNumberFormat="1" applyFont="1" applyFill="1" applyBorder="1" applyAlignment="1" applyProtection="1">
      <alignment horizontal="center" vertical="center"/>
    </xf>
    <xf numFmtId="168" fontId="8" fillId="7" borderId="3" xfId="18" applyNumberFormat="1" applyFont="1" applyFill="1" applyBorder="1" applyAlignment="1" applyProtection="1">
      <alignment horizontal="right" vertical="center" wrapText="1"/>
      <protection locked="0"/>
    </xf>
    <xf numFmtId="168" fontId="8" fillId="7" borderId="2" xfId="18" applyNumberFormat="1" applyFont="1" applyFill="1" applyBorder="1" applyAlignment="1" applyProtection="1">
      <alignment horizontal="right" vertical="center" wrapText="1"/>
      <protection locked="0"/>
    </xf>
    <xf numFmtId="168" fontId="8" fillId="12" borderId="2" xfId="18" applyNumberFormat="1" applyFont="1" applyFill="1" applyBorder="1" applyAlignment="1" applyProtection="1">
      <alignment horizontal="right" vertical="center"/>
    </xf>
    <xf numFmtId="169" fontId="8" fillId="11" borderId="6" xfId="18" applyNumberFormat="1" applyFont="1" applyFill="1" applyBorder="1" applyAlignment="1" applyProtection="1">
      <alignment vertical="center"/>
    </xf>
    <xf numFmtId="169" fontId="8" fillId="15" borderId="7" xfId="18" applyNumberFormat="1" applyFont="1" applyFill="1" applyBorder="1" applyAlignment="1" applyProtection="1">
      <alignment vertical="center"/>
    </xf>
    <xf numFmtId="169" fontId="8" fillId="15" borderId="8" xfId="18" applyNumberFormat="1" applyFont="1" applyFill="1" applyBorder="1" applyAlignment="1" applyProtection="1">
      <alignment vertical="center"/>
    </xf>
    <xf numFmtId="169" fontId="8" fillId="15" borderId="4" xfId="18" applyNumberFormat="1" applyFont="1" applyFill="1" applyBorder="1" applyAlignment="1" applyProtection="1">
      <alignment vertical="center"/>
    </xf>
    <xf numFmtId="169" fontId="8" fillId="11" borderId="3" xfId="18" applyNumberFormat="1" applyFont="1" applyFill="1" applyBorder="1" applyAlignment="1" applyProtection="1">
      <alignment vertical="center"/>
    </xf>
    <xf numFmtId="0" fontId="15" fillId="0" borderId="0" xfId="12">
      <alignment vertical="center"/>
    </xf>
    <xf numFmtId="0" fontId="13" fillId="0" borderId="0" xfId="0" applyFont="1"/>
    <xf numFmtId="0" fontId="0" fillId="0" borderId="0" xfId="0" applyAlignment="1">
      <alignment vertical="center" wrapText="1"/>
    </xf>
    <xf numFmtId="0" fontId="8" fillId="5" borderId="2" xfId="17" applyFont="1" applyFill="1" applyBorder="1" applyAlignment="1" applyProtection="1">
      <alignment horizontal="left" vertical="center" wrapText="1"/>
      <protection locked="0"/>
    </xf>
    <xf numFmtId="169" fontId="8" fillId="7" borderId="2" xfId="18" applyNumberFormat="1" applyFont="1" applyFill="1" applyBorder="1" applyAlignment="1" applyProtection="1">
      <alignment vertical="center" wrapText="1"/>
      <protection locked="0"/>
    </xf>
    <xf numFmtId="169" fontId="8" fillId="11" borderId="0" xfId="18" applyNumberFormat="1" applyFont="1" applyFill="1" applyBorder="1" applyAlignment="1" applyProtection="1">
      <alignment vertical="center"/>
    </xf>
    <xf numFmtId="176" fontId="11" fillId="0" borderId="0" xfId="7" applyNumberFormat="1" applyFill="1" applyBorder="1" applyProtection="1">
      <alignment horizontal="right"/>
    </xf>
    <xf numFmtId="0" fontId="11" fillId="0" borderId="19" xfId="21" applyNumberFormat="1" applyFill="1" applyBorder="1" applyAlignment="1" applyProtection="1">
      <alignment vertical="center" wrapText="1"/>
    </xf>
    <xf numFmtId="176" fontId="11" fillId="6" borderId="19" xfId="21" applyNumberFormat="1" applyFill="1" applyBorder="1" applyAlignment="1" applyProtection="1">
      <alignment vertical="center" wrapText="1"/>
    </xf>
    <xf numFmtId="0" fontId="11" fillId="6" borderId="19" xfId="21" applyNumberFormat="1" applyFill="1" applyBorder="1" applyAlignment="1" applyProtection="1">
      <alignment horizontal="center" vertical="center" wrapText="1"/>
    </xf>
    <xf numFmtId="168" fontId="11" fillId="12" borderId="34" xfId="7" applyNumberFormat="1" applyBorder="1" applyProtection="1">
      <alignment horizontal="right"/>
    </xf>
    <xf numFmtId="176" fontId="11" fillId="12" borderId="34" xfId="7" applyNumberFormat="1" applyBorder="1" applyProtection="1">
      <alignment horizontal="right"/>
    </xf>
    <xf numFmtId="168" fontId="11" fillId="6" borderId="34" xfId="7" applyNumberFormat="1" applyFill="1" applyBorder="1" applyProtection="1">
      <alignment horizontal="right"/>
    </xf>
    <xf numFmtId="176" fontId="11" fillId="6" borderId="34" xfId="7" applyNumberFormat="1" applyFill="1" applyBorder="1" applyProtection="1">
      <alignment horizontal="right"/>
    </xf>
    <xf numFmtId="176" fontId="11" fillId="2" borderId="34" xfId="7" applyNumberFormat="1" applyFill="1" applyBorder="1" applyProtection="1">
      <alignment horizontal="right"/>
    </xf>
    <xf numFmtId="0" fontId="13" fillId="2" borderId="0" xfId="0" applyFont="1" applyFill="1"/>
    <xf numFmtId="176" fontId="11" fillId="15" borderId="34" xfId="21" applyNumberFormat="1" applyFill="1" applyBorder="1" applyAlignment="1" applyProtection="1">
      <alignment vertical="center" wrapText="1"/>
    </xf>
    <xf numFmtId="176" fontId="11" fillId="6" borderId="34" xfId="21" applyNumberFormat="1" applyFill="1" applyBorder="1" applyAlignment="1" applyProtection="1">
      <alignment vertical="center" wrapText="1"/>
    </xf>
    <xf numFmtId="0" fontId="16" fillId="5" borderId="33" xfId="0" applyFont="1" applyFill="1" applyBorder="1" applyAlignment="1" applyProtection="1">
      <alignment horizontal="left" vertical="center" wrapText="1" indent="1"/>
      <protection locked="0"/>
    </xf>
    <xf numFmtId="168" fontId="11" fillId="12" borderId="22" xfId="7" applyNumberFormat="1" applyBorder="1" applyProtection="1">
      <alignment horizontal="right"/>
    </xf>
    <xf numFmtId="176" fontId="11" fillId="12" borderId="22" xfId="7" applyNumberFormat="1" applyBorder="1" applyProtection="1">
      <alignment horizontal="right"/>
    </xf>
    <xf numFmtId="0" fontId="11" fillId="6" borderId="35" xfId="7" applyNumberFormat="1" applyFill="1" applyBorder="1" applyAlignment="1" applyProtection="1">
      <alignment horizontal="center"/>
    </xf>
    <xf numFmtId="176" fontId="11" fillId="6" borderId="28" xfId="7" applyNumberFormat="1" applyFill="1" applyBorder="1" applyAlignment="1" applyProtection="1">
      <alignment horizontal="center"/>
    </xf>
    <xf numFmtId="0" fontId="0" fillId="0" borderId="2" xfId="0" applyBorder="1" applyAlignment="1">
      <alignment wrapText="1"/>
    </xf>
    <xf numFmtId="0" fontId="12" fillId="0" borderId="0" xfId="6" applyFont="1" applyAlignment="1">
      <alignment wrapText="1"/>
    </xf>
    <xf numFmtId="0" fontId="1" fillId="0" borderId="0" xfId="5" applyAlignment="1">
      <alignment wrapText="1"/>
    </xf>
    <xf numFmtId="0" fontId="13" fillId="0" borderId="0" xfId="11" applyFont="1" applyAlignment="1">
      <alignment wrapText="1"/>
    </xf>
    <xf numFmtId="0" fontId="1" fillId="4" borderId="0" xfId="5" applyFill="1" applyAlignment="1">
      <alignment wrapText="1"/>
    </xf>
    <xf numFmtId="0" fontId="16" fillId="10" borderId="0" xfId="12" applyFont="1" applyFill="1" applyAlignment="1">
      <alignment horizontal="center" vertical="center"/>
    </xf>
    <xf numFmtId="0" fontId="8" fillId="0" borderId="2" xfId="0" applyFont="1" applyBorder="1" applyAlignment="1">
      <alignment horizontal="left" vertical="center"/>
    </xf>
    <xf numFmtId="0" fontId="8" fillId="6" borderId="2" xfId="0" applyFont="1" applyFill="1" applyBorder="1" applyAlignment="1">
      <alignment horizontal="left"/>
    </xf>
    <xf numFmtId="0" fontId="8" fillId="0" borderId="0" xfId="13" applyFont="1" applyAlignment="1">
      <alignment horizontal="center" vertical="top"/>
    </xf>
    <xf numFmtId="165" fontId="8" fillId="6" borderId="2" xfId="0" applyNumberFormat="1" applyFont="1" applyFill="1" applyBorder="1" applyAlignment="1">
      <alignment horizontal="left"/>
    </xf>
    <xf numFmtId="0" fontId="8" fillId="0" borderId="2" xfId="14" applyBorder="1" applyAlignment="1">
      <alignment horizontal="left" vertical="center"/>
    </xf>
    <xf numFmtId="0" fontId="8" fillId="0" borderId="0" xfId="16" applyFont="1" applyAlignment="1"/>
    <xf numFmtId="0" fontId="8" fillId="0" borderId="0" xfId="13" applyFont="1" applyAlignment="1">
      <alignment horizontal="centerContinuous" vertical="top"/>
    </xf>
    <xf numFmtId="0" fontId="8" fillId="0" borderId="0" xfId="13" applyFont="1" applyAlignment="1">
      <alignment vertical="top"/>
    </xf>
    <xf numFmtId="0" fontId="16" fillId="0" borderId="0" xfId="13" applyFont="1" applyAlignment="1">
      <alignment horizontal="right" vertical="top"/>
    </xf>
    <xf numFmtId="0" fontId="16" fillId="0" borderId="0" xfId="13" applyFont="1" applyAlignment="1">
      <alignment horizontal="center" vertical="top"/>
    </xf>
    <xf numFmtId="0" fontId="18" fillId="13" borderId="0" xfId="13" applyFont="1" applyFill="1" applyAlignment="1">
      <alignment horizontal="left" vertical="center"/>
    </xf>
    <xf numFmtId="0" fontId="18" fillId="13" borderId="0" xfId="17" applyFont="1" applyFill="1" applyBorder="1" applyAlignment="1">
      <alignment horizontal="center" vertical="center"/>
    </xf>
    <xf numFmtId="0" fontId="16" fillId="0" borderId="0" xfId="13" applyFont="1" applyAlignment="1">
      <alignment horizontal="centerContinuous" vertical="top"/>
    </xf>
    <xf numFmtId="0" fontId="8" fillId="0" borderId="0" xfId="13" applyFont="1" applyAlignment="1">
      <alignment horizontal="center"/>
    </xf>
    <xf numFmtId="0" fontId="8" fillId="0" borderId="7" xfId="13" applyFont="1" applyBorder="1" applyAlignment="1">
      <alignment horizontal="center" vertical="center" wrapText="1"/>
    </xf>
    <xf numFmtId="0" fontId="8" fillId="0" borderId="4" xfId="13" applyFont="1" applyBorder="1" applyAlignment="1">
      <alignment horizontal="center" vertical="center" wrapText="1"/>
    </xf>
    <xf numFmtId="0" fontId="8" fillId="2" borderId="6" xfId="13" applyFont="1" applyFill="1" applyBorder="1" applyAlignment="1">
      <alignment horizontal="center" vertical="center" wrapText="1"/>
    </xf>
    <xf numFmtId="0" fontId="8" fillId="0" borderId="2" xfId="13" applyFont="1" applyBorder="1" applyAlignment="1">
      <alignment horizontal="center" vertical="center" wrapText="1"/>
    </xf>
    <xf numFmtId="0" fontId="19" fillId="0" borderId="6" xfId="13" applyFont="1" applyBorder="1" applyAlignment="1">
      <alignment horizontal="center" vertical="center"/>
    </xf>
    <xf numFmtId="0" fontId="16" fillId="0" borderId="7" xfId="13" applyFont="1" applyBorder="1" applyAlignment="1">
      <alignment horizontal="center" vertical="center"/>
    </xf>
    <xf numFmtId="0" fontId="16" fillId="0" borderId="2" xfId="13" applyFont="1" applyBorder="1" applyAlignment="1">
      <alignment horizontal="center" vertical="center"/>
    </xf>
    <xf numFmtId="0" fontId="16" fillId="0" borderId="6" xfId="13" applyFont="1" applyBorder="1" applyAlignment="1">
      <alignment horizontal="center" vertical="center" wrapText="1"/>
    </xf>
    <xf numFmtId="0" fontId="16" fillId="0" borderId="4" xfId="13" applyFont="1" applyBorder="1" applyAlignment="1">
      <alignment horizontal="center" vertical="center" wrapText="1"/>
    </xf>
    <xf numFmtId="0" fontId="16" fillId="0" borderId="2" xfId="13" applyFont="1" applyBorder="1" applyAlignment="1">
      <alignment horizontal="center" vertical="center" wrapText="1"/>
    </xf>
    <xf numFmtId="0" fontId="16" fillId="0" borderId="3" xfId="13" applyFont="1" applyBorder="1" applyAlignment="1">
      <alignment horizontal="center" vertical="center" wrapText="1"/>
    </xf>
    <xf numFmtId="0" fontId="16" fillId="2" borderId="6" xfId="13" applyFont="1" applyFill="1" applyBorder="1" applyAlignment="1">
      <alignment horizontal="center" vertical="center"/>
    </xf>
    <xf numFmtId="0" fontId="16" fillId="0" borderId="4" xfId="13" applyFont="1" applyBorder="1" applyAlignment="1">
      <alignment horizontal="center" vertical="center"/>
    </xf>
    <xf numFmtId="0" fontId="16" fillId="0" borderId="2" xfId="13" applyFont="1" applyBorder="1" applyAlignment="1">
      <alignment horizontal="left"/>
    </xf>
    <xf numFmtId="0" fontId="8" fillId="0" borderId="0" xfId="13" applyFont="1" applyAlignment="1">
      <alignment horizontal="center" vertical="center"/>
    </xf>
    <xf numFmtId="0" fontId="8" fillId="0" borderId="2" xfId="13" applyFont="1" applyBorder="1" applyAlignment="1">
      <alignment horizontal="left" indent="2"/>
    </xf>
    <xf numFmtId="0" fontId="16" fillId="0" borderId="2" xfId="13" applyFont="1" applyBorder="1"/>
    <xf numFmtId="0" fontId="16" fillId="0" borderId="7" xfId="13" applyFont="1" applyBorder="1" applyAlignment="1">
      <alignment horizontal="left"/>
    </xf>
    <xf numFmtId="0" fontId="19" fillId="0" borderId="7" xfId="13" applyFont="1" applyBorder="1" applyAlignment="1">
      <alignment horizontal="left"/>
    </xf>
    <xf numFmtId="0" fontId="8" fillId="2" borderId="2" xfId="12" applyFont="1" applyFill="1" applyBorder="1">
      <alignment vertical="center"/>
    </xf>
    <xf numFmtId="0" fontId="8" fillId="15" borderId="2" xfId="12" applyFont="1" applyFill="1" applyBorder="1">
      <alignment vertical="center"/>
    </xf>
    <xf numFmtId="169" fontId="8" fillId="0" borderId="0" xfId="0" applyNumberFormat="1" applyFont="1"/>
    <xf numFmtId="0" fontId="8" fillId="6" borderId="2" xfId="0" applyFont="1" applyFill="1" applyBorder="1" applyAlignment="1">
      <alignment horizontal="center" vertical="center"/>
    </xf>
    <xf numFmtId="169" fontId="8" fillId="0" borderId="0" xfId="12" applyNumberFormat="1" applyFont="1">
      <alignment vertical="center"/>
    </xf>
    <xf numFmtId="0" fontId="16" fillId="13" borderId="0" xfId="17" applyFont="1" applyFill="1" applyBorder="1" applyAlignment="1">
      <alignment horizontal="center" vertical="center"/>
    </xf>
    <xf numFmtId="0" fontId="16" fillId="0" borderId="3" xfId="13" applyFont="1" applyBorder="1" applyAlignment="1">
      <alignment horizontal="center" vertical="center"/>
    </xf>
    <xf numFmtId="0" fontId="16" fillId="0" borderId="7" xfId="13" applyFont="1" applyBorder="1" applyAlignment="1">
      <alignment horizontal="center" vertical="center" wrapText="1"/>
    </xf>
    <xf numFmtId="0" fontId="16" fillId="0" borderId="14" xfId="13" applyFont="1" applyBorder="1" applyAlignment="1">
      <alignment horizontal="center" vertical="center" wrapText="1"/>
    </xf>
    <xf numFmtId="0" fontId="16" fillId="0" borderId="2" xfId="13" applyFont="1" applyBorder="1" applyAlignment="1">
      <alignment horizontal="left" wrapText="1"/>
    </xf>
    <xf numFmtId="0" fontId="8" fillId="0" borderId="2" xfId="13" applyFont="1" applyBorder="1" applyAlignment="1">
      <alignment horizontal="left" wrapText="1" indent="2"/>
    </xf>
    <xf numFmtId="0" fontId="8" fillId="0" borderId="0" xfId="13" applyFont="1" applyAlignment="1">
      <alignment horizontal="right"/>
    </xf>
    <xf numFmtId="0" fontId="21" fillId="0" borderId="2" xfId="13" applyFont="1" applyBorder="1" applyAlignment="1">
      <alignment horizontal="left" wrapText="1" indent="5"/>
    </xf>
    <xf numFmtId="0" fontId="19" fillId="0" borderId="7" xfId="13" applyFont="1" applyBorder="1" applyAlignment="1">
      <alignment horizontal="left" wrapText="1"/>
    </xf>
    <xf numFmtId="49" fontId="8" fillId="0" borderId="7" xfId="13" applyNumberFormat="1" applyFont="1" applyBorder="1" applyAlignment="1">
      <alignment horizontal="center" vertical="center"/>
    </xf>
    <xf numFmtId="0" fontId="8" fillId="0" borderId="2" xfId="13" applyFont="1" applyBorder="1" applyAlignment="1">
      <alignment vertical="center"/>
    </xf>
    <xf numFmtId="0" fontId="8" fillId="0" borderId="2" xfId="13" applyFont="1" applyBorder="1"/>
    <xf numFmtId="0" fontId="8" fillId="5" borderId="2" xfId="7" applyNumberFormat="1" applyFont="1" applyFill="1" applyBorder="1" applyAlignment="1">
      <alignment horizontal="right" vertical="center" wrapText="1"/>
      <protection locked="0"/>
    </xf>
    <xf numFmtId="0" fontId="8" fillId="5" borderId="2" xfId="7" applyNumberFormat="1" applyFont="1" applyFill="1" applyBorder="1" applyAlignment="1">
      <alignment horizontal="right" wrapText="1"/>
      <protection locked="0"/>
    </xf>
    <xf numFmtId="0" fontId="8" fillId="0" borderId="7" xfId="13" applyFont="1" applyBorder="1" applyAlignment="1">
      <alignment vertical="center"/>
    </xf>
    <xf numFmtId="0" fontId="8" fillId="0" borderId="7" xfId="13" applyFont="1" applyBorder="1"/>
    <xf numFmtId="0" fontId="8" fillId="2" borderId="0" xfId="0" applyFont="1" applyFill="1"/>
    <xf numFmtId="49" fontId="8" fillId="0" borderId="0" xfId="13" applyNumberFormat="1" applyFont="1"/>
    <xf numFmtId="0" fontId="13" fillId="0" borderId="2" xfId="0" applyFont="1" applyBorder="1" applyAlignment="1">
      <alignment horizontal="left" vertical="center"/>
    </xf>
    <xf numFmtId="0" fontId="13" fillId="6" borderId="2" xfId="0" applyFont="1" applyFill="1" applyBorder="1" applyAlignment="1">
      <alignment horizontal="left" vertical="center"/>
    </xf>
    <xf numFmtId="0" fontId="13" fillId="2" borderId="0" xfId="0" applyFont="1" applyFill="1" applyAlignment="1">
      <alignment vertical="center"/>
    </xf>
    <xf numFmtId="0" fontId="8" fillId="2" borderId="0" xfId="12" applyFont="1" applyFill="1" applyAlignment="1">
      <alignment horizontal="left" vertical="center"/>
    </xf>
    <xf numFmtId="0" fontId="8" fillId="2" borderId="0" xfId="13" applyFont="1" applyFill="1" applyAlignment="1">
      <alignment vertical="center"/>
    </xf>
    <xf numFmtId="165" fontId="13" fillId="6" borderId="2" xfId="0" applyNumberFormat="1" applyFont="1" applyFill="1" applyBorder="1" applyAlignment="1">
      <alignment horizontal="left" vertical="center"/>
    </xf>
    <xf numFmtId="0" fontId="8" fillId="2" borderId="0" xfId="12" quotePrefix="1" applyFont="1" applyFill="1" applyAlignment="1">
      <alignment horizontal="left" vertical="center" wrapText="1"/>
    </xf>
    <xf numFmtId="0" fontId="8" fillId="2" borderId="0" xfId="13" applyFont="1" applyFill="1" applyAlignment="1">
      <alignment horizontal="left" vertical="top"/>
    </xf>
    <xf numFmtId="49" fontId="8" fillId="2" borderId="0" xfId="13" applyNumberFormat="1" applyFont="1" applyFill="1" applyAlignment="1">
      <alignment horizontal="center" vertical="center"/>
    </xf>
    <xf numFmtId="0" fontId="8" fillId="2" borderId="2" xfId="14" applyFill="1" applyBorder="1" applyAlignment="1">
      <alignment horizontal="left" vertical="center" wrapText="1"/>
    </xf>
    <xf numFmtId="0" fontId="23" fillId="2" borderId="0" xfId="12" applyFont="1" applyFill="1">
      <alignment vertical="center"/>
    </xf>
    <xf numFmtId="0" fontId="8" fillId="2" borderId="2" xfId="14" applyFill="1" applyBorder="1" applyAlignment="1">
      <alignment horizontal="left" vertical="center"/>
    </xf>
    <xf numFmtId="0" fontId="8" fillId="2" borderId="0" xfId="16" applyFont="1" applyFill="1" applyAlignment="1"/>
    <xf numFmtId="0" fontId="16" fillId="2" borderId="0" xfId="13" applyFont="1" applyFill="1" applyAlignment="1">
      <alignment horizontal="centerContinuous" vertical="top"/>
    </xf>
    <xf numFmtId="0" fontId="8" fillId="0" borderId="2" xfId="13" applyFont="1" applyBorder="1" applyAlignment="1">
      <alignment horizontal="center" vertical="center"/>
    </xf>
    <xf numFmtId="0" fontId="16" fillId="0" borderId="2" xfId="4" applyFont="1" applyBorder="1" applyAlignment="1">
      <alignment horizontal="center" vertical="center" wrapText="1"/>
    </xf>
    <xf numFmtId="0" fontId="16" fillId="0" borderId="4" xfId="13" applyFont="1" applyBorder="1" applyAlignment="1">
      <alignment horizontal="left"/>
    </xf>
    <xf numFmtId="0" fontId="8" fillId="0" borderId="4" xfId="13" applyFont="1" applyBorder="1" applyAlignment="1">
      <alignment horizontal="left" indent="2"/>
    </xf>
    <xf numFmtId="0" fontId="8" fillId="2" borderId="2" xfId="12" applyFont="1" applyFill="1" applyBorder="1" applyAlignment="1">
      <alignment horizontal="left" vertical="center"/>
    </xf>
    <xf numFmtId="0" fontId="8" fillId="0" borderId="2" xfId="12" applyFont="1" applyBorder="1" applyAlignment="1">
      <alignment horizontal="left" vertical="center"/>
    </xf>
    <xf numFmtId="0" fontId="18" fillId="13" borderId="0" xfId="12" applyFont="1" applyFill="1" applyAlignment="1">
      <alignment horizontal="left" vertical="center"/>
    </xf>
    <xf numFmtId="0" fontId="8" fillId="0" borderId="2" xfId="12" applyFont="1" applyBorder="1" applyAlignment="1">
      <alignment horizontal="center" vertical="center" wrapText="1"/>
    </xf>
    <xf numFmtId="0" fontId="16" fillId="0" borderId="2" xfId="12" applyFont="1" applyBorder="1" applyAlignment="1">
      <alignment horizontal="center" vertical="center"/>
    </xf>
    <xf numFmtId="0" fontId="16" fillId="0" borderId="2" xfId="12" applyFont="1" applyBorder="1" applyAlignment="1">
      <alignment horizontal="center" vertical="center" wrapText="1"/>
    </xf>
    <xf numFmtId="0" fontId="16" fillId="0" borderId="2" xfId="12" applyFont="1" applyBorder="1" applyAlignment="1">
      <alignment horizontal="left" wrapText="1"/>
    </xf>
    <xf numFmtId="0" fontId="8" fillId="0" borderId="2" xfId="12" applyFont="1" applyBorder="1">
      <alignment vertical="center"/>
    </xf>
    <xf numFmtId="0" fontId="8" fillId="0" borderId="2" xfId="12" applyFont="1" applyBorder="1" applyAlignment="1">
      <alignment horizontal="left" wrapText="1" indent="2"/>
    </xf>
    <xf numFmtId="0" fontId="21" fillId="0" borderId="2" xfId="12" applyFont="1" applyBorder="1" applyAlignment="1">
      <alignment horizontal="left" wrapText="1" indent="5"/>
    </xf>
    <xf numFmtId="0" fontId="19" fillId="0" borderId="2" xfId="12" applyFont="1" applyBorder="1" applyAlignment="1">
      <alignment horizontal="left" wrapText="1"/>
    </xf>
    <xf numFmtId="0" fontId="8" fillId="0" borderId="7" xfId="13" applyFont="1" applyBorder="1" applyAlignment="1">
      <alignment horizontal="left" wrapText="1" indent="2"/>
    </xf>
    <xf numFmtId="0" fontId="8" fillId="2" borderId="2" xfId="12" applyFont="1" applyFill="1" applyBorder="1" applyAlignment="1">
      <alignment vertical="center" wrapText="1"/>
    </xf>
    <xf numFmtId="0" fontId="8" fillId="15" borderId="0" xfId="12" applyFont="1" applyFill="1">
      <alignment vertical="center"/>
    </xf>
    <xf numFmtId="0" fontId="8" fillId="0" borderId="7" xfId="0" applyFont="1" applyBorder="1" applyAlignment="1">
      <alignment horizontal="left" vertical="center"/>
    </xf>
    <xf numFmtId="0" fontId="13" fillId="6" borderId="2" xfId="0" applyFont="1" applyFill="1" applyBorder="1" applyAlignment="1">
      <alignment horizontal="left"/>
    </xf>
    <xf numFmtId="0" fontId="8" fillId="0" borderId="2" xfId="14" applyBorder="1" applyAlignment="1">
      <alignment horizontal="left" vertical="center" wrapText="1"/>
    </xf>
    <xf numFmtId="0" fontId="19" fillId="2" borderId="0" xfId="12" applyFont="1" applyFill="1" applyAlignment="1">
      <alignment horizontal="left"/>
    </xf>
    <xf numFmtId="0" fontId="16" fillId="0" borderId="2" xfId="12" applyFont="1" applyBorder="1" applyAlignment="1">
      <alignment horizontal="left"/>
    </xf>
    <xf numFmtId="0" fontId="11" fillId="0" borderId="2" xfId="12" applyFont="1" applyBorder="1" applyAlignment="1">
      <alignment horizontal="left" indent="2"/>
    </xf>
    <xf numFmtId="0" fontId="16" fillId="0" borderId="2" xfId="19" applyFont="1" applyBorder="1" applyAlignment="1">
      <alignment wrapText="1"/>
    </xf>
    <xf numFmtId="168" fontId="8" fillId="6" borderId="2" xfId="15" applyNumberFormat="1" applyFont="1" applyFill="1" applyBorder="1" applyAlignment="1" applyProtection="1">
      <alignment horizontal="right" vertical="center"/>
    </xf>
    <xf numFmtId="0" fontId="16" fillId="0" borderId="2" xfId="20" applyFont="1" applyBorder="1" applyAlignment="1">
      <alignment wrapText="1"/>
    </xf>
    <xf numFmtId="0" fontId="24" fillId="2" borderId="0" xfId="20" applyFont="1" applyFill="1" applyAlignment="1">
      <alignment horizontal="left" vertical="top"/>
    </xf>
    <xf numFmtId="0" fontId="8" fillId="2" borderId="0" xfId="20" applyFill="1" applyAlignment="1">
      <alignment horizontal="left"/>
    </xf>
    <xf numFmtId="0" fontId="8" fillId="2" borderId="0" xfId="20" applyFill="1" applyAlignment="1">
      <alignment horizontal="center"/>
    </xf>
    <xf numFmtId="0" fontId="8" fillId="2" borderId="0" xfId="20" applyFill="1"/>
    <xf numFmtId="0" fontId="16" fillId="2" borderId="0" xfId="20" applyFont="1" applyFill="1" applyAlignment="1">
      <alignment horizontal="left" vertical="top"/>
    </xf>
    <xf numFmtId="0" fontId="16" fillId="0" borderId="2" xfId="20" applyFont="1" applyBorder="1" applyAlignment="1">
      <alignment vertical="center"/>
    </xf>
    <xf numFmtId="0" fontId="8" fillId="2" borderId="0" xfId="20" applyFill="1" applyAlignment="1">
      <alignment vertical="top" wrapText="1"/>
    </xf>
    <xf numFmtId="0" fontId="16" fillId="0" borderId="2" xfId="20" applyFont="1" applyBorder="1" applyAlignment="1">
      <alignment horizontal="left" vertical="center"/>
    </xf>
    <xf numFmtId="37" fontId="8" fillId="2" borderId="0" xfId="14" applyNumberFormat="1" applyFill="1" applyAlignment="1">
      <alignment horizontal="center" vertical="center"/>
    </xf>
    <xf numFmtId="0" fontId="19" fillId="2" borderId="0" xfId="14" applyFont="1" applyFill="1" applyAlignment="1">
      <alignment horizontal="left" vertical="center"/>
    </xf>
    <xf numFmtId="0" fontId="8" fillId="2" borderId="0" xfId="14" applyFill="1" applyAlignment="1">
      <alignment horizontal="left" vertical="center"/>
    </xf>
    <xf numFmtId="0" fontId="8" fillId="2" borderId="0" xfId="14" applyFill="1" applyAlignment="1">
      <alignment horizontal="center" vertical="center"/>
    </xf>
    <xf numFmtId="37" fontId="8" fillId="2" borderId="0" xfId="14" applyNumberFormat="1" applyFill="1" applyAlignment="1">
      <alignment horizontal="right" vertical="center" shrinkToFit="1"/>
    </xf>
    <xf numFmtId="37" fontId="8" fillId="2" borderId="0" xfId="14" applyNumberFormat="1" applyFill="1" applyAlignment="1">
      <alignment horizontal="right" shrinkToFit="1"/>
    </xf>
    <xf numFmtId="0" fontId="8" fillId="2" borderId="0" xfId="14" applyFill="1" applyAlignment="1">
      <alignment vertical="center"/>
    </xf>
    <xf numFmtId="0" fontId="8" fillId="2" borderId="0" xfId="14" applyFill="1"/>
    <xf numFmtId="0" fontId="16" fillId="0" borderId="0" xfId="14" applyFont="1" applyAlignment="1">
      <alignment vertical="center" wrapText="1"/>
    </xf>
    <xf numFmtId="0" fontId="16" fillId="2" borderId="0" xfId="20" applyFont="1" applyFill="1" applyAlignment="1">
      <alignment horizontal="left" vertical="center"/>
    </xf>
    <xf numFmtId="0" fontId="8" fillId="2" borderId="0" xfId="20" applyFill="1" applyAlignment="1">
      <alignment horizontal="left" vertical="center"/>
    </xf>
    <xf numFmtId="37" fontId="8" fillId="2" borderId="0" xfId="14" applyNumberFormat="1" applyFill="1" applyAlignment="1">
      <alignment horizontal="right" vertical="center"/>
    </xf>
    <xf numFmtId="0" fontId="8" fillId="2" borderId="8" xfId="19" applyFont="1" applyFill="1" applyBorder="1" applyAlignment="1">
      <alignment vertical="center" wrapText="1"/>
    </xf>
    <xf numFmtId="0" fontId="8" fillId="2" borderId="4" xfId="19" applyFont="1" applyFill="1" applyBorder="1" applyAlignment="1">
      <alignment vertical="center" wrapText="1"/>
    </xf>
    <xf numFmtId="0" fontId="16" fillId="0" borderId="2" xfId="12" applyFont="1" applyBorder="1" applyAlignment="1">
      <alignment horizontal="left" vertical="top" wrapText="1"/>
    </xf>
    <xf numFmtId="0" fontId="8" fillId="2" borderId="0" xfId="12" applyFont="1" applyFill="1" applyAlignment="1">
      <alignment horizontal="left" indent="2"/>
    </xf>
    <xf numFmtId="0" fontId="8" fillId="2" borderId="0" xfId="19" applyFont="1" applyFill="1">
      <alignment vertical="center"/>
    </xf>
    <xf numFmtId="173" fontId="8" fillId="2" borderId="0" xfId="19" applyNumberFormat="1" applyFont="1" applyFill="1">
      <alignment vertical="center"/>
    </xf>
    <xf numFmtId="0" fontId="16" fillId="2" borderId="0" xfId="19" applyFont="1" applyFill="1">
      <alignment vertical="center"/>
    </xf>
    <xf numFmtId="0" fontId="8" fillId="2" borderId="0" xfId="20" applyFill="1" applyAlignment="1">
      <alignment vertical="center"/>
    </xf>
    <xf numFmtId="0" fontId="8" fillId="2" borderId="15" xfId="19" applyFont="1" applyFill="1" applyBorder="1">
      <alignment vertical="center"/>
    </xf>
    <xf numFmtId="0" fontId="8" fillId="2" borderId="10" xfId="19" applyFont="1" applyFill="1" applyBorder="1">
      <alignment vertical="center"/>
    </xf>
    <xf numFmtId="0" fontId="8" fillId="0" borderId="0" xfId="20" applyAlignment="1">
      <alignment horizontal="left" vertical="center" wrapText="1"/>
    </xf>
    <xf numFmtId="0" fontId="8" fillId="2" borderId="0" xfId="0" applyFont="1" applyFill="1" applyAlignment="1">
      <alignment horizontal="justify" vertical="center" wrapText="1"/>
    </xf>
    <xf numFmtId="0" fontId="0" fillId="2" borderId="0" xfId="0" applyFill="1" applyAlignment="1">
      <alignment wrapText="1"/>
    </xf>
    <xf numFmtId="0" fontId="0" fillId="2" borderId="0" xfId="0"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wrapText="1"/>
    </xf>
    <xf numFmtId="0" fontId="25" fillId="2" borderId="0" xfId="0" applyFont="1" applyFill="1" applyAlignment="1">
      <alignment wrapText="1"/>
    </xf>
    <xf numFmtId="0" fontId="25" fillId="2" borderId="1" xfId="0" applyFont="1" applyFill="1" applyBorder="1" applyAlignment="1">
      <alignment horizontal="center" vertical="center" wrapText="1"/>
    </xf>
    <xf numFmtId="0" fontId="25" fillId="2" borderId="1" xfId="0" applyFont="1" applyFill="1" applyBorder="1" applyAlignment="1">
      <alignment wrapText="1"/>
    </xf>
    <xf numFmtId="0" fontId="9" fillId="3" borderId="2" xfId="0" applyFont="1" applyFill="1" applyBorder="1" applyAlignment="1">
      <alignment horizontal="center" vertical="center" wrapText="1"/>
    </xf>
    <xf numFmtId="0" fontId="9" fillId="3" borderId="8" xfId="0" applyFont="1" applyFill="1" applyBorder="1" applyAlignment="1">
      <alignment horizontal="center" vertical="center" wrapText="1"/>
    </xf>
    <xf numFmtId="174" fontId="13" fillId="0" borderId="0" xfId="13" applyNumberFormat="1" applyFont="1" applyAlignment="1">
      <alignment vertical="center"/>
    </xf>
    <xf numFmtId="0" fontId="16" fillId="10" borderId="0" xfId="13" applyFont="1" applyFill="1"/>
    <xf numFmtId="0" fontId="13" fillId="10" borderId="0" xfId="13" applyFont="1" applyFill="1"/>
    <xf numFmtId="0" fontId="26" fillId="6" borderId="2" xfId="0" applyFont="1" applyFill="1" applyBorder="1" applyAlignment="1">
      <alignment horizontal="left" vertical="center"/>
    </xf>
    <xf numFmtId="0" fontId="0" fillId="2" borderId="0" xfId="0" applyFill="1" applyAlignment="1">
      <alignment vertical="center"/>
    </xf>
    <xf numFmtId="165" fontId="26" fillId="6" borderId="2" xfId="0" applyNumberFormat="1" applyFont="1" applyFill="1" applyBorder="1" applyAlignment="1">
      <alignment horizontal="left" vertical="center"/>
    </xf>
    <xf numFmtId="0" fontId="26" fillId="11" borderId="2" xfId="0" applyFont="1" applyFill="1" applyBorder="1" applyAlignment="1">
      <alignment horizontal="left" vertical="center"/>
    </xf>
    <xf numFmtId="0" fontId="27" fillId="2" borderId="0" xfId="13" applyFont="1" applyFill="1" applyAlignment="1">
      <alignment vertical="center"/>
    </xf>
    <xf numFmtId="15" fontId="13" fillId="2" borderId="0" xfId="13" quotePrefix="1" applyNumberFormat="1" applyFont="1" applyFill="1" applyAlignment="1">
      <alignment vertical="center"/>
    </xf>
    <xf numFmtId="0" fontId="13" fillId="2" borderId="2" xfId="13" applyFont="1" applyFill="1" applyBorder="1" applyAlignment="1">
      <alignment horizontal="center"/>
    </xf>
    <xf numFmtId="0" fontId="13" fillId="0" borderId="2" xfId="13" applyFont="1" applyBorder="1" applyAlignment="1">
      <alignment horizontal="center"/>
    </xf>
    <xf numFmtId="0" fontId="13" fillId="2" borderId="9" xfId="13" applyFont="1" applyFill="1" applyBorder="1" applyAlignment="1">
      <alignment vertical="center"/>
    </xf>
    <xf numFmtId="0" fontId="13" fillId="2" borderId="10" xfId="13" applyFont="1" applyFill="1" applyBorder="1" applyAlignment="1">
      <alignment vertical="center"/>
    </xf>
    <xf numFmtId="0" fontId="13" fillId="2" borderId="11" xfId="13" applyFont="1" applyFill="1" applyBorder="1" applyAlignment="1">
      <alignment vertical="center"/>
    </xf>
    <xf numFmtId="0" fontId="13" fillId="2" borderId="12" xfId="13" applyFont="1" applyFill="1" applyBorder="1" applyAlignment="1">
      <alignment vertical="center"/>
    </xf>
    <xf numFmtId="0" fontId="27" fillId="0" borderId="9" xfId="13" applyFont="1" applyBorder="1" applyAlignment="1">
      <alignment vertical="center"/>
    </xf>
    <xf numFmtId="0" fontId="13" fillId="0" borderId="7" xfId="13" applyFont="1" applyBorder="1" applyAlignment="1">
      <alignment vertical="center"/>
    </xf>
    <xf numFmtId="0" fontId="13" fillId="0" borderId="4" xfId="13" applyFont="1" applyBorder="1" applyAlignment="1">
      <alignment vertical="center"/>
    </xf>
    <xf numFmtId="0" fontId="13" fillId="15" borderId="2" xfId="13" applyFont="1" applyFill="1" applyBorder="1" applyAlignment="1">
      <alignment horizontal="center" vertical="center"/>
    </xf>
    <xf numFmtId="175" fontId="28" fillId="15" borderId="9" xfId="13" applyNumberFormat="1" applyFont="1" applyFill="1" applyBorder="1" applyAlignment="1">
      <alignment horizontal="center" vertical="center"/>
    </xf>
    <xf numFmtId="175" fontId="28" fillId="15" borderId="15" xfId="13" applyNumberFormat="1" applyFont="1" applyFill="1" applyBorder="1" applyAlignment="1">
      <alignment horizontal="center" vertical="center"/>
    </xf>
    <xf numFmtId="175" fontId="28" fillId="15" borderId="10" xfId="13" applyNumberFormat="1" applyFont="1" applyFill="1" applyBorder="1" applyAlignment="1">
      <alignment horizontal="center" vertical="center"/>
    </xf>
    <xf numFmtId="175" fontId="28" fillId="15" borderId="0" xfId="13" applyNumberFormat="1" applyFont="1" applyFill="1" applyAlignment="1">
      <alignment horizontal="center" vertical="center"/>
    </xf>
    <xf numFmtId="175" fontId="28" fillId="15" borderId="11" xfId="13" applyNumberFormat="1" applyFont="1" applyFill="1" applyBorder="1" applyAlignment="1">
      <alignment horizontal="center" vertical="center"/>
    </xf>
    <xf numFmtId="175" fontId="28" fillId="15" borderId="12" xfId="13" applyNumberFormat="1" applyFont="1" applyFill="1" applyBorder="1" applyAlignment="1">
      <alignment horizontal="center" vertical="center"/>
    </xf>
    <xf numFmtId="0" fontId="27" fillId="15" borderId="12" xfId="13" applyFont="1" applyFill="1" applyBorder="1" applyAlignment="1">
      <alignment vertical="center"/>
    </xf>
    <xf numFmtId="174" fontId="23" fillId="0" borderId="0" xfId="13" applyNumberFormat="1" applyFont="1" applyAlignment="1">
      <alignment vertical="center"/>
    </xf>
    <xf numFmtId="174" fontId="8" fillId="0" borderId="11" xfId="13" applyNumberFormat="1" applyFont="1" applyBorder="1" applyAlignment="1">
      <alignment vertical="center"/>
    </xf>
    <xf numFmtId="0" fontId="16" fillId="0" borderId="6" xfId="13" applyFont="1" applyBorder="1" applyAlignment="1">
      <alignment vertical="top"/>
    </xf>
    <xf numFmtId="0" fontId="8" fillId="5" borderId="2" xfId="7" applyFont="1" applyFill="1" applyBorder="1" applyAlignment="1">
      <alignment horizontal="right" vertical="center" wrapText="1"/>
      <protection locked="0"/>
    </xf>
    <xf numFmtId="174" fontId="8" fillId="0" borderId="6" xfId="13" applyNumberFormat="1" applyFont="1" applyBorder="1" applyAlignment="1">
      <alignment vertical="center"/>
    </xf>
    <xf numFmtId="174" fontId="8" fillId="0" borderId="5" xfId="13" applyNumberFormat="1" applyFont="1" applyBorder="1" applyAlignment="1">
      <alignment vertical="center"/>
    </xf>
    <xf numFmtId="0" fontId="16" fillId="0" borderId="2" xfId="13" applyFont="1" applyBorder="1" applyAlignment="1">
      <alignment vertical="center" wrapText="1"/>
    </xf>
    <xf numFmtId="0" fontId="8" fillId="11" borderId="2" xfId="13" applyFont="1" applyFill="1" applyBorder="1" applyAlignment="1">
      <alignment vertical="center"/>
    </xf>
    <xf numFmtId="0" fontId="8" fillId="11" borderId="5" xfId="13" applyFont="1" applyFill="1" applyBorder="1" applyAlignment="1">
      <alignment vertical="center"/>
    </xf>
    <xf numFmtId="0" fontId="16" fillId="0" borderId="9" xfId="13" applyFont="1" applyBorder="1" applyAlignment="1">
      <alignment vertical="center"/>
    </xf>
    <xf numFmtId="0" fontId="8" fillId="0" borderId="4" xfId="13" applyFont="1" applyBorder="1" applyAlignment="1">
      <alignment vertical="center"/>
    </xf>
    <xf numFmtId="0" fontId="8" fillId="15" borderId="4" xfId="13" applyFont="1" applyFill="1" applyBorder="1" applyAlignment="1">
      <alignment vertical="center"/>
    </xf>
    <xf numFmtId="174" fontId="8" fillId="0" borderId="3" xfId="13" applyNumberFormat="1" applyFont="1" applyBorder="1" applyAlignment="1">
      <alignment vertical="center"/>
    </xf>
    <xf numFmtId="0" fontId="2" fillId="10" borderId="0" xfId="0" applyFont="1" applyFill="1"/>
    <xf numFmtId="0" fontId="13" fillId="0" borderId="2" xfId="0" applyFont="1" applyBorder="1" applyAlignment="1">
      <alignment vertical="center"/>
    </xf>
    <xf numFmtId="0" fontId="13" fillId="0" borderId="2" xfId="0" applyFont="1" applyBorder="1" applyAlignment="1">
      <alignment horizontal="center" vertical="top"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13" fillId="0" borderId="2" xfId="0" applyFont="1" applyBorder="1" applyAlignment="1">
      <alignment horizontal="center"/>
    </xf>
    <xf numFmtId="0" fontId="13" fillId="11" borderId="0" xfId="0" applyFont="1" applyFill="1" applyAlignment="1">
      <alignment horizontal="center"/>
    </xf>
    <xf numFmtId="0" fontId="8" fillId="11" borderId="0" xfId="17" applyFont="1" applyFill="1" applyBorder="1" applyAlignment="1">
      <alignment horizontal="left" vertical="center"/>
    </xf>
    <xf numFmtId="0" fontId="16" fillId="0" borderId="0" xfId="0" applyFont="1" applyAlignment="1">
      <alignment vertical="center"/>
    </xf>
    <xf numFmtId="0" fontId="11" fillId="0" borderId="0" xfId="0" applyFont="1" applyAlignment="1">
      <alignment horizontal="center" vertical="center" wrapText="1"/>
    </xf>
    <xf numFmtId="0" fontId="8" fillId="0" borderId="0" xfId="0" applyFont="1" applyAlignment="1">
      <alignment vertical="center" wrapText="1"/>
    </xf>
    <xf numFmtId="176" fontId="11" fillId="16" borderId="19" xfId="21" applyNumberFormat="1" applyBorder="1" applyAlignment="1">
      <alignment vertical="center" wrapText="1"/>
      <protection locked="0"/>
    </xf>
    <xf numFmtId="0" fontId="16" fillId="10" borderId="0" xfId="0" applyFont="1" applyFill="1"/>
    <xf numFmtId="0" fontId="13" fillId="10" borderId="0" xfId="0" applyFont="1" applyFill="1"/>
    <xf numFmtId="0" fontId="13" fillId="0" borderId="2" xfId="0" applyFont="1" applyBorder="1" applyAlignment="1">
      <alignment vertical="top"/>
    </xf>
    <xf numFmtId="0" fontId="26" fillId="6" borderId="2" xfId="0" applyFont="1" applyFill="1" applyBorder="1" applyAlignment="1">
      <alignment horizontal="left" vertical="top"/>
    </xf>
    <xf numFmtId="165" fontId="26" fillId="6" borderId="2" xfId="0" applyNumberFormat="1" applyFont="1" applyFill="1" applyBorder="1" applyAlignment="1">
      <alignment horizontal="left" vertical="top"/>
    </xf>
    <xf numFmtId="0" fontId="26" fillId="11" borderId="2" xfId="0" applyFont="1" applyFill="1" applyBorder="1" applyAlignment="1">
      <alignment horizontal="left" vertical="top"/>
    </xf>
    <xf numFmtId="0" fontId="8"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29" fillId="11" borderId="0" xfId="0" applyFont="1" applyFill="1"/>
    <xf numFmtId="0" fontId="13" fillId="9" borderId="22" xfId="0" applyFont="1" applyFill="1" applyBorder="1" applyAlignment="1">
      <alignment horizontal="center" vertical="center" wrapText="1"/>
    </xf>
    <xf numFmtId="0" fontId="13" fillId="11" borderId="0" xfId="0" applyFont="1" applyFill="1"/>
    <xf numFmtId="0" fontId="8" fillId="0" borderId="25" xfId="0" applyFont="1" applyBorder="1" applyAlignment="1">
      <alignment horizontal="centerContinuous" vertical="center"/>
    </xf>
    <xf numFmtId="0" fontId="8" fillId="0" borderId="26" xfId="0" applyFont="1" applyBorder="1" applyAlignment="1">
      <alignment horizontal="centerContinuous" vertical="center"/>
    </xf>
    <xf numFmtId="0" fontId="8" fillId="0" borderId="27" xfId="0" applyFont="1" applyBorder="1" applyAlignment="1">
      <alignment horizontal="centerContinuous" vertical="center"/>
    </xf>
    <xf numFmtId="0" fontId="8" fillId="0" borderId="25" xfId="0" applyFont="1" applyBorder="1" applyAlignment="1">
      <alignment horizontal="centerContinuous" vertical="center" wrapText="1"/>
    </xf>
    <xf numFmtId="0" fontId="8" fillId="0" borderId="26" xfId="0" applyFont="1" applyBorder="1" applyAlignment="1">
      <alignment horizontal="centerContinuous" vertical="center" wrapText="1"/>
    </xf>
    <xf numFmtId="0" fontId="8" fillId="0" borderId="27" xfId="0" applyFont="1" applyBorder="1" applyAlignment="1">
      <alignment horizontal="centerContinuous" vertical="center" wrapText="1"/>
    </xf>
    <xf numFmtId="0" fontId="8" fillId="0" borderId="29" xfId="0" applyFont="1" applyBorder="1" applyAlignment="1">
      <alignment horizontal="centerContinuous" vertical="center" wrapText="1"/>
    </xf>
    <xf numFmtId="0" fontId="8" fillId="0" borderId="30" xfId="0" applyFont="1" applyBorder="1" applyAlignment="1">
      <alignment horizontal="centerContinuous" vertical="center" wrapText="1"/>
    </xf>
    <xf numFmtId="0" fontId="8" fillId="0" borderId="31" xfId="0" applyFont="1" applyBorder="1" applyAlignment="1">
      <alignment horizontal="centerContinuous" vertical="center" wrapText="1"/>
    </xf>
    <xf numFmtId="0" fontId="8" fillId="11" borderId="0" xfId="0" applyFont="1" applyFill="1"/>
    <xf numFmtId="38" fontId="16" fillId="8" borderId="2" xfId="21" applyNumberFormat="1" applyFont="1" applyFill="1" applyBorder="1" applyAlignment="1">
      <alignment horizontal="center" vertical="center" wrapText="1"/>
      <protection locked="0"/>
    </xf>
    <xf numFmtId="0" fontId="16" fillId="0" borderId="33" xfId="0" applyFont="1" applyBorder="1" applyAlignment="1">
      <alignment vertical="center" wrapText="1"/>
    </xf>
    <xf numFmtId="0" fontId="8" fillId="0" borderId="21" xfId="0" applyFont="1" applyBorder="1" applyAlignment="1">
      <alignment horizontal="center" vertical="top" wrapText="1"/>
    </xf>
    <xf numFmtId="0" fontId="8" fillId="0" borderId="34" xfId="0" applyFont="1" applyBorder="1" applyAlignment="1">
      <alignment horizontal="center" vertical="center" wrapText="1"/>
    </xf>
    <xf numFmtId="0" fontId="0" fillId="0" borderId="26" xfId="0" applyBorder="1" applyAlignment="1">
      <alignment horizontal="center"/>
    </xf>
    <xf numFmtId="0" fontId="16" fillId="11" borderId="33" xfId="0" applyFont="1" applyFill="1" applyBorder="1" applyAlignment="1">
      <alignment vertical="center" wrapText="1"/>
    </xf>
    <xf numFmtId="176" fontId="27" fillId="11" borderId="34" xfId="0" applyNumberFormat="1" applyFont="1" applyFill="1" applyBorder="1" applyAlignment="1">
      <alignment vertical="center" wrapText="1"/>
    </xf>
    <xf numFmtId="176" fontId="11" fillId="7" borderId="34" xfId="7" applyNumberFormat="1" applyFill="1" applyBorder="1" applyAlignment="1">
      <alignment horizontal="right" wrapText="1"/>
      <protection locked="0"/>
    </xf>
    <xf numFmtId="0" fontId="16" fillId="9" borderId="33" xfId="0" applyFont="1" applyFill="1" applyBorder="1" applyAlignment="1">
      <alignment vertical="center" wrapText="1"/>
    </xf>
    <xf numFmtId="0" fontId="8" fillId="9" borderId="33" xfId="0" applyFont="1" applyFill="1" applyBorder="1" applyAlignment="1">
      <alignment vertical="center" wrapText="1"/>
    </xf>
    <xf numFmtId="176" fontId="13" fillId="0" borderId="34" xfId="0" applyNumberFormat="1" applyFont="1" applyBorder="1" applyAlignment="1">
      <alignment vertical="center" wrapText="1"/>
    </xf>
    <xf numFmtId="0" fontId="8" fillId="9" borderId="33" xfId="0" applyFont="1" applyFill="1" applyBorder="1" applyAlignment="1">
      <alignment horizontal="left" vertical="center" wrapText="1" indent="1"/>
    </xf>
    <xf numFmtId="0" fontId="8" fillId="0" borderId="33" xfId="0" applyFont="1" applyBorder="1" applyAlignment="1">
      <alignment horizontal="left" vertical="center" wrapText="1" indent="1"/>
    </xf>
    <xf numFmtId="0" fontId="8" fillId="0" borderId="33" xfId="0" applyFont="1" applyBorder="1" applyAlignment="1">
      <alignment horizontal="left" vertical="center" wrapText="1" indent="2"/>
    </xf>
    <xf numFmtId="0" fontId="16" fillId="2" borderId="33" xfId="0" applyFont="1" applyFill="1" applyBorder="1" applyAlignment="1">
      <alignment vertical="center" wrapText="1"/>
    </xf>
    <xf numFmtId="0" fontId="16" fillId="9" borderId="33" xfId="0" applyFont="1" applyFill="1" applyBorder="1" applyAlignment="1">
      <alignment horizontal="left" vertical="center" wrapText="1" indent="1"/>
    </xf>
    <xf numFmtId="0" fontId="8" fillId="9" borderId="33" xfId="0" applyFont="1" applyFill="1" applyBorder="1" applyAlignment="1">
      <alignment horizontal="left" vertical="center" wrapText="1" indent="2"/>
    </xf>
    <xf numFmtId="0" fontId="16" fillId="9" borderId="32" xfId="0" applyFont="1" applyFill="1" applyBorder="1" applyAlignment="1">
      <alignment vertical="center" wrapText="1"/>
    </xf>
    <xf numFmtId="0" fontId="16" fillId="0" borderId="0" xfId="0" applyFont="1" applyAlignment="1">
      <alignment vertical="center" wrapText="1"/>
    </xf>
    <xf numFmtId="0" fontId="16" fillId="0" borderId="35" xfId="0" applyFont="1" applyBorder="1" applyAlignment="1">
      <alignment vertical="center" wrapText="1"/>
    </xf>
    <xf numFmtId="0" fontId="16" fillId="0" borderId="28" xfId="0" applyFont="1" applyBorder="1" applyAlignment="1">
      <alignment vertical="center" wrapText="1"/>
    </xf>
    <xf numFmtId="0" fontId="16" fillId="0" borderId="36" xfId="0" applyFont="1" applyBorder="1" applyAlignment="1">
      <alignment vertical="center" wrapText="1"/>
    </xf>
    <xf numFmtId="0" fontId="11" fillId="5" borderId="36" xfId="7" applyNumberFormat="1" applyFill="1" applyBorder="1" applyAlignment="1">
      <alignment horizontal="right" wrapText="1"/>
      <protection locked="0"/>
    </xf>
    <xf numFmtId="0" fontId="30" fillId="0" borderId="0" xfId="0" applyFont="1"/>
    <xf numFmtId="0" fontId="8" fillId="5" borderId="2" xfId="7" applyFont="1" applyFill="1" applyBorder="1" applyAlignment="1">
      <alignment horizontal="center" vertical="center" wrapText="1"/>
      <protection locked="0"/>
    </xf>
    <xf numFmtId="0" fontId="16" fillId="0" borderId="13" xfId="13" applyFont="1" applyBorder="1" applyAlignment="1">
      <alignment horizontal="center" vertical="center" wrapText="1"/>
    </xf>
    <xf numFmtId="0" fontId="16" fillId="0" borderId="3" xfId="13" applyFont="1" applyBorder="1" applyAlignment="1">
      <alignment horizontal="center" vertical="center" wrapText="1"/>
    </xf>
    <xf numFmtId="0" fontId="16" fillId="0" borderId="2" xfId="13" applyFont="1" applyBorder="1" applyAlignment="1">
      <alignment horizontal="center" vertical="center"/>
    </xf>
    <xf numFmtId="0" fontId="16" fillId="0" borderId="4" xfId="13" applyFont="1" applyBorder="1" applyAlignment="1">
      <alignment horizontal="center" vertical="center" wrapText="1"/>
    </xf>
    <xf numFmtId="0" fontId="16" fillId="0" borderId="2" xfId="13" applyFont="1" applyBorder="1" applyAlignment="1">
      <alignment horizontal="center" vertical="center" wrapText="1"/>
    </xf>
    <xf numFmtId="167" fontId="8" fillId="6" borderId="7" xfId="15" applyNumberFormat="1" applyFont="1" applyFill="1" applyBorder="1" applyAlignment="1" applyProtection="1">
      <alignment horizontal="center" vertical="center"/>
    </xf>
    <xf numFmtId="167" fontId="8" fillId="6" borderId="8" xfId="15" applyNumberFormat="1" applyFont="1" applyFill="1" applyBorder="1" applyAlignment="1" applyProtection="1">
      <alignment horizontal="center" vertical="center"/>
    </xf>
    <xf numFmtId="167" fontId="8" fillId="6" borderId="4" xfId="15" applyNumberFormat="1" applyFont="1" applyFill="1" applyBorder="1" applyAlignment="1" applyProtection="1">
      <alignment horizontal="center" vertical="center"/>
    </xf>
    <xf numFmtId="167" fontId="8" fillId="6" borderId="2" xfId="15" applyNumberFormat="1" applyFont="1" applyFill="1" applyBorder="1" applyAlignment="1" applyProtection="1">
      <alignment horizontal="center" vertical="center"/>
    </xf>
    <xf numFmtId="0" fontId="8" fillId="0" borderId="7" xfId="13" applyFont="1" applyBorder="1" applyAlignment="1">
      <alignment horizontal="center" vertical="center" wrapText="1"/>
    </xf>
    <xf numFmtId="0" fontId="8" fillId="0" borderId="4" xfId="13" applyFont="1" applyBorder="1" applyAlignment="1">
      <alignment horizontal="center" vertical="center" wrapText="1"/>
    </xf>
    <xf numFmtId="0" fontId="16" fillId="0" borderId="9" xfId="4" applyFont="1" applyBorder="1" applyAlignment="1">
      <alignment horizontal="center" vertical="center" wrapText="1"/>
    </xf>
    <xf numFmtId="0" fontId="16" fillId="0" borderId="10" xfId="4" applyFont="1" applyBorder="1" applyAlignment="1">
      <alignment horizontal="center" vertical="center" wrapText="1"/>
    </xf>
    <xf numFmtId="0" fontId="16" fillId="0" borderId="11" xfId="4" applyFont="1" applyBorder="1" applyAlignment="1">
      <alignment horizontal="center" vertical="center" wrapText="1"/>
    </xf>
    <xf numFmtId="0" fontId="16" fillId="0" borderId="12" xfId="4" applyFont="1" applyBorder="1" applyAlignment="1">
      <alignment horizontal="center" vertical="center" wrapText="1"/>
    </xf>
    <xf numFmtId="0" fontId="16" fillId="0" borderId="14" xfId="4" applyFont="1" applyBorder="1" applyAlignment="1">
      <alignment horizontal="center" vertical="center" wrapText="1"/>
    </xf>
    <xf numFmtId="0" fontId="16" fillId="0" borderId="5" xfId="4" applyFont="1" applyBorder="1" applyAlignment="1">
      <alignment horizontal="center" vertical="center" wrapText="1"/>
    </xf>
    <xf numFmtId="0" fontId="19" fillId="0" borderId="9" xfId="13" applyFont="1" applyBorder="1" applyAlignment="1">
      <alignment horizontal="center" vertical="center"/>
    </xf>
    <xf numFmtId="0" fontId="16" fillId="0" borderId="11" xfId="13" applyFont="1" applyBorder="1" applyAlignment="1">
      <alignment horizontal="center" vertical="center"/>
    </xf>
    <xf numFmtId="0" fontId="16" fillId="0" borderId="14" xfId="13" applyFont="1" applyBorder="1" applyAlignment="1">
      <alignment horizontal="center" vertical="center"/>
    </xf>
    <xf numFmtId="0" fontId="16" fillId="0" borderId="7" xfId="13" applyFont="1" applyBorder="1" applyAlignment="1">
      <alignment horizontal="center" vertical="center"/>
    </xf>
    <xf numFmtId="0" fontId="16" fillId="0" borderId="8" xfId="13" applyFont="1" applyBorder="1" applyAlignment="1">
      <alignment horizontal="center" vertical="center"/>
    </xf>
    <xf numFmtId="0" fontId="16" fillId="0" borderId="7" xfId="13" applyFont="1" applyBorder="1" applyAlignment="1">
      <alignment horizontal="center" vertical="center" wrapText="1"/>
    </xf>
    <xf numFmtId="169" fontId="16" fillId="0" borderId="2" xfId="18" applyNumberFormat="1" applyFont="1" applyFill="1" applyBorder="1" applyAlignment="1" applyProtection="1">
      <alignment horizontal="center" vertical="center" wrapText="1"/>
    </xf>
    <xf numFmtId="169" fontId="16" fillId="0" borderId="13" xfId="18" applyNumberFormat="1" applyFont="1" applyFill="1" applyBorder="1" applyAlignment="1" applyProtection="1">
      <alignment horizontal="center" vertical="center" wrapText="1"/>
    </xf>
    <xf numFmtId="169" fontId="16" fillId="0" borderId="3" xfId="18" applyNumberFormat="1" applyFont="1" applyFill="1" applyBorder="1" applyAlignment="1" applyProtection="1">
      <alignment horizontal="center" vertical="center" wrapText="1"/>
    </xf>
    <xf numFmtId="0" fontId="16" fillId="0" borderId="6" xfId="13" applyFont="1" applyBorder="1" applyAlignment="1">
      <alignment horizontal="center" vertical="center" wrapText="1"/>
    </xf>
    <xf numFmtId="169" fontId="16" fillId="0" borderId="9" xfId="18" applyNumberFormat="1" applyFont="1" applyFill="1" applyBorder="1" applyAlignment="1" applyProtection="1">
      <alignment horizontal="center" vertical="center" wrapText="1"/>
    </xf>
    <xf numFmtId="169" fontId="16" fillId="0" borderId="14" xfId="18" applyNumberFormat="1" applyFont="1" applyFill="1" applyBorder="1" applyAlignment="1" applyProtection="1">
      <alignment horizontal="center" vertical="center" wrapText="1"/>
    </xf>
    <xf numFmtId="169" fontId="16" fillId="0" borderId="7" xfId="18" applyNumberFormat="1" applyFont="1" applyFill="1" applyBorder="1" applyAlignment="1" applyProtection="1">
      <alignment horizontal="center" vertical="center" wrapText="1"/>
    </xf>
    <xf numFmtId="169" fontId="16" fillId="0" borderId="8" xfId="18" applyNumberFormat="1" applyFont="1" applyFill="1" applyBorder="1" applyAlignment="1" applyProtection="1">
      <alignment horizontal="center" vertical="center" wrapText="1"/>
    </xf>
    <xf numFmtId="169" fontId="16" fillId="0" borderId="4" xfId="18" applyNumberFormat="1" applyFont="1" applyFill="1" applyBorder="1" applyAlignment="1" applyProtection="1">
      <alignment horizontal="center" vertical="center" wrapText="1"/>
    </xf>
    <xf numFmtId="0" fontId="16" fillId="0" borderId="8" xfId="13" applyFont="1" applyBorder="1" applyAlignment="1">
      <alignment horizontal="center" vertical="center" wrapText="1"/>
    </xf>
    <xf numFmtId="0" fontId="16" fillId="0" borderId="9" xfId="13" applyFont="1" applyBorder="1" applyAlignment="1">
      <alignment horizontal="center" vertical="center" wrapText="1"/>
    </xf>
    <xf numFmtId="0" fontId="16" fillId="0" borderId="14" xfId="13" applyFont="1" applyBorder="1" applyAlignment="1">
      <alignment horizontal="center" vertical="center" wrapText="1"/>
    </xf>
    <xf numFmtId="169" fontId="16" fillId="0" borderId="7" xfId="18" applyNumberFormat="1" applyFont="1" applyBorder="1" applyAlignment="1" applyProtection="1">
      <alignment horizontal="center" vertical="center"/>
    </xf>
    <xf numFmtId="169" fontId="16" fillId="0" borderId="8" xfId="18" applyNumberFormat="1" applyFont="1" applyBorder="1" applyAlignment="1" applyProtection="1">
      <alignment horizontal="center" vertical="center"/>
    </xf>
    <xf numFmtId="169" fontId="16" fillId="0" borderId="4" xfId="18" applyNumberFormat="1" applyFont="1" applyBorder="1" applyAlignment="1" applyProtection="1">
      <alignment horizontal="center" vertical="center"/>
    </xf>
    <xf numFmtId="169" fontId="16" fillId="0" borderId="2" xfId="18" applyNumberFormat="1" applyFont="1" applyBorder="1" applyAlignment="1" applyProtection="1">
      <alignment horizontal="center" vertical="center"/>
    </xf>
    <xf numFmtId="169" fontId="16" fillId="0" borderId="13" xfId="18" applyNumberFormat="1" applyFont="1" applyBorder="1" applyAlignment="1" applyProtection="1">
      <alignment horizontal="center" vertical="center"/>
    </xf>
    <xf numFmtId="169" fontId="16" fillId="0" borderId="6" xfId="18" applyNumberFormat="1" applyFont="1" applyBorder="1" applyAlignment="1" applyProtection="1">
      <alignment horizontal="center" vertical="center"/>
    </xf>
    <xf numFmtId="169" fontId="16" fillId="0" borderId="3" xfId="18" applyNumberFormat="1" applyFont="1" applyBorder="1" applyAlignment="1" applyProtection="1">
      <alignment horizontal="center" vertical="center"/>
    </xf>
    <xf numFmtId="169" fontId="16" fillId="0" borderId="6" xfId="18" applyNumberFormat="1" applyFont="1" applyFill="1" applyBorder="1" applyAlignment="1" applyProtection="1">
      <alignment horizontal="center" vertical="center" wrapText="1"/>
    </xf>
    <xf numFmtId="0" fontId="16" fillId="0" borderId="4" xfId="13" applyFont="1" applyBorder="1" applyAlignment="1">
      <alignment horizontal="center" vertical="center"/>
    </xf>
    <xf numFmtId="0" fontId="16" fillId="0" borderId="13" xfId="13" applyFont="1" applyBorder="1" applyAlignment="1">
      <alignment horizontal="center" vertical="center"/>
    </xf>
    <xf numFmtId="0" fontId="16" fillId="0" borderId="6" xfId="13" applyFont="1" applyBorder="1" applyAlignment="1">
      <alignment horizontal="center" vertical="center"/>
    </xf>
    <xf numFmtId="0" fontId="16" fillId="0" borderId="3" xfId="13" applyFont="1" applyBorder="1" applyAlignment="1">
      <alignment horizontal="center" vertical="center"/>
    </xf>
    <xf numFmtId="170" fontId="8" fillId="6" borderId="2" xfId="15" applyNumberFormat="1" applyFont="1" applyFill="1" applyBorder="1" applyAlignment="1" applyProtection="1">
      <alignment horizontal="center"/>
    </xf>
    <xf numFmtId="169" fontId="16" fillId="0" borderId="7" xfId="18" applyNumberFormat="1" applyFont="1" applyFill="1" applyBorder="1" applyAlignment="1" applyProtection="1">
      <alignment horizontal="center" vertical="center"/>
    </xf>
    <xf numFmtId="169" fontId="16" fillId="0" borderId="8" xfId="18" applyNumberFormat="1" applyFont="1" applyFill="1" applyBorder="1" applyAlignment="1" applyProtection="1">
      <alignment horizontal="center" vertical="center"/>
    </xf>
    <xf numFmtId="169" fontId="16" fillId="0" borderId="4" xfId="18" applyNumberFormat="1" applyFont="1" applyFill="1" applyBorder="1" applyAlignment="1" applyProtection="1">
      <alignment horizontal="center" vertical="center"/>
    </xf>
    <xf numFmtId="169" fontId="16" fillId="0" borderId="2" xfId="18" applyNumberFormat="1" applyFont="1" applyFill="1" applyBorder="1" applyAlignment="1" applyProtection="1">
      <alignment horizontal="center" vertical="center"/>
    </xf>
    <xf numFmtId="169" fontId="16" fillId="0" borderId="13" xfId="18" applyNumberFormat="1" applyFont="1" applyFill="1" applyBorder="1" applyAlignment="1" applyProtection="1">
      <alignment horizontal="center" vertical="center"/>
    </xf>
    <xf numFmtId="169" fontId="16" fillId="0" borderId="6" xfId="18" applyNumberFormat="1" applyFont="1" applyFill="1" applyBorder="1" applyAlignment="1" applyProtection="1">
      <alignment horizontal="center" vertical="center"/>
    </xf>
    <xf numFmtId="169" fontId="16" fillId="0" borderId="3" xfId="18" applyNumberFormat="1" applyFont="1" applyFill="1" applyBorder="1" applyAlignment="1" applyProtection="1">
      <alignment horizontal="center" vertical="center"/>
    </xf>
    <xf numFmtId="0" fontId="8" fillId="0" borderId="8" xfId="13" applyFont="1" applyBorder="1" applyAlignment="1">
      <alignment horizontal="center" vertical="center"/>
    </xf>
    <xf numFmtId="0" fontId="8" fillId="0" borderId="4" xfId="13" applyFont="1" applyBorder="1" applyAlignment="1">
      <alignment horizontal="center" vertical="center"/>
    </xf>
    <xf numFmtId="0" fontId="16" fillId="0" borderId="7" xfId="4" applyFont="1" applyBorder="1" applyAlignment="1">
      <alignment horizontal="center" vertical="center" wrapText="1"/>
    </xf>
    <xf numFmtId="0" fontId="16" fillId="0" borderId="4" xfId="4" applyFont="1" applyBorder="1" applyAlignment="1">
      <alignment horizontal="center" vertical="center" wrapText="1"/>
    </xf>
    <xf numFmtId="0" fontId="16" fillId="0" borderId="13" xfId="13" applyFont="1" applyBorder="1" applyAlignment="1">
      <alignment horizontal="left" vertical="center"/>
    </xf>
    <xf numFmtId="0" fontId="16" fillId="0" borderId="3" xfId="13" applyFont="1" applyBorder="1" applyAlignment="1">
      <alignment horizontal="left" vertical="center"/>
    </xf>
    <xf numFmtId="0" fontId="16" fillId="0" borderId="13" xfId="13" applyFont="1" applyBorder="1" applyAlignment="1">
      <alignment horizontal="left" vertical="center" wrapText="1"/>
    </xf>
    <xf numFmtId="0" fontId="16" fillId="0" borderId="3" xfId="13" applyFont="1" applyBorder="1" applyAlignment="1">
      <alignment horizontal="left" vertical="center" wrapText="1"/>
    </xf>
    <xf numFmtId="0" fontId="19" fillId="0" borderId="2" xfId="13" applyFont="1" applyBorder="1" applyAlignment="1">
      <alignment horizontal="left"/>
    </xf>
    <xf numFmtId="0" fontId="16" fillId="2" borderId="2" xfId="13" applyFont="1" applyFill="1" applyBorder="1" applyAlignment="1">
      <alignment horizontal="left" vertical="center" wrapText="1"/>
    </xf>
    <xf numFmtId="0" fontId="16" fillId="0" borderId="7" xfId="13" applyFont="1" applyBorder="1" applyAlignment="1">
      <alignment horizontal="left"/>
    </xf>
    <xf numFmtId="0" fontId="16" fillId="0" borderId="4" xfId="13" applyFont="1" applyBorder="1" applyAlignment="1">
      <alignment horizontal="left"/>
    </xf>
    <xf numFmtId="0" fontId="16" fillId="0" borderId="8" xfId="4" applyFont="1" applyBorder="1" applyAlignment="1">
      <alignment horizontal="center" vertical="center" wrapText="1"/>
    </xf>
    <xf numFmtId="0" fontId="16" fillId="2" borderId="2" xfId="13" applyFont="1" applyFill="1" applyBorder="1" applyAlignment="1">
      <alignment horizontal="left" vertical="center"/>
    </xf>
    <xf numFmtId="0" fontId="16" fillId="0" borderId="2" xfId="12" applyFont="1" applyBorder="1" applyAlignment="1">
      <alignment horizontal="center" vertical="center" wrapText="1"/>
    </xf>
    <xf numFmtId="0" fontId="16" fillId="0" borderId="2" xfId="12" applyFont="1" applyBorder="1" applyAlignment="1">
      <alignment horizontal="center" vertical="center"/>
    </xf>
    <xf numFmtId="0" fontId="16" fillId="0" borderId="7" xfId="12" applyFont="1" applyBorder="1" applyAlignment="1">
      <alignment horizontal="center" vertical="center" wrapText="1"/>
    </xf>
    <xf numFmtId="0" fontId="16" fillId="0" borderId="4" xfId="12" applyFont="1" applyBorder="1" applyAlignment="1">
      <alignment horizontal="center" vertical="center" wrapText="1"/>
    </xf>
    <xf numFmtId="0" fontId="8" fillId="0" borderId="7" xfId="12" applyFont="1" applyBorder="1" applyAlignment="1">
      <alignment horizontal="center" vertical="center" wrapText="1"/>
    </xf>
    <xf numFmtId="0" fontId="8" fillId="0" borderId="4" xfId="12" applyFont="1" applyBorder="1" applyAlignment="1">
      <alignment horizontal="center" vertical="center" wrapText="1"/>
    </xf>
    <xf numFmtId="0" fontId="16" fillId="0" borderId="2" xfId="4" applyFont="1" applyBorder="1" applyAlignment="1">
      <alignment horizontal="center" vertical="center" wrapText="1"/>
    </xf>
    <xf numFmtId="0" fontId="16" fillId="0" borderId="7" xfId="12" applyFont="1" applyBorder="1" applyAlignment="1">
      <alignment horizontal="center" vertical="center"/>
    </xf>
    <xf numFmtId="0" fontId="16" fillId="0" borderId="4" xfId="12" applyFont="1" applyBorder="1" applyAlignment="1">
      <alignment horizontal="center" vertical="center"/>
    </xf>
    <xf numFmtId="0" fontId="8" fillId="5" borderId="7" xfId="19" applyFont="1" applyFill="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4" xfId="0" applyBorder="1" applyAlignment="1">
      <alignment horizontal="center" vertical="center" wrapText="1"/>
    </xf>
    <xf numFmtId="37" fontId="8" fillId="2" borderId="0" xfId="14" applyNumberFormat="1" applyFill="1" applyAlignment="1">
      <alignment horizontal="right"/>
    </xf>
    <xf numFmtId="0" fontId="16" fillId="0" borderId="1" xfId="14" applyFont="1" applyBorder="1" applyAlignment="1">
      <alignment horizontal="left" vertical="center" wrapText="1"/>
    </xf>
    <xf numFmtId="0" fontId="16" fillId="2" borderId="1" xfId="14" applyFont="1" applyFill="1" applyBorder="1" applyAlignment="1">
      <alignment horizontal="left" vertical="center" wrapText="1"/>
    </xf>
    <xf numFmtId="0" fontId="16" fillId="2" borderId="7" xfId="19" applyFont="1" applyFill="1" applyBorder="1" applyAlignment="1">
      <alignment horizontal="left" vertical="center" wrapText="1"/>
    </xf>
    <xf numFmtId="0" fontId="16" fillId="2" borderId="8" xfId="19" applyFont="1" applyFill="1" applyBorder="1" applyAlignment="1">
      <alignment horizontal="left" vertical="center" wrapText="1"/>
    </xf>
    <xf numFmtId="168" fontId="8" fillId="7" borderId="2" xfId="14" applyNumberFormat="1" applyFill="1" applyBorder="1" applyAlignment="1" applyProtection="1">
      <alignment horizontal="right" vertical="center" wrapText="1"/>
      <protection locked="0"/>
    </xf>
    <xf numFmtId="0" fontId="16" fillId="2" borderId="0" xfId="14" applyFont="1" applyFill="1" applyAlignment="1">
      <alignment horizontal="left" vertical="center"/>
    </xf>
    <xf numFmtId="0" fontId="16" fillId="2" borderId="0" xfId="14" quotePrefix="1" applyFont="1" applyFill="1" applyAlignment="1">
      <alignment horizontal="left" vertical="center"/>
    </xf>
    <xf numFmtId="0" fontId="16" fillId="2" borderId="2" xfId="20" applyFont="1" applyFill="1" applyBorder="1" applyAlignment="1">
      <alignment horizontal="left" vertical="center" wrapText="1"/>
    </xf>
    <xf numFmtId="0" fontId="8" fillId="5" borderId="7" xfId="20" applyFill="1" applyBorder="1" applyAlignment="1" applyProtection="1">
      <alignment horizontal="left" vertical="center" wrapText="1"/>
      <protection locked="0"/>
    </xf>
    <xf numFmtId="0" fontId="0" fillId="0" borderId="4" xfId="0" applyBorder="1" applyAlignment="1">
      <alignment horizontal="left" vertical="center" wrapText="1"/>
    </xf>
    <xf numFmtId="1" fontId="8" fillId="6" borderId="2" xfId="15" applyNumberFormat="1" applyFont="1" applyFill="1" applyBorder="1" applyAlignment="1" applyProtection="1">
      <alignment horizontal="center" vertical="center"/>
    </xf>
    <xf numFmtId="0" fontId="8" fillId="2" borderId="0" xfId="0" applyFont="1" applyFill="1" applyAlignment="1">
      <alignment horizontal="justify" vertical="center" wrapText="1"/>
    </xf>
    <xf numFmtId="0" fontId="16" fillId="0" borderId="0" xfId="14" applyFont="1" applyAlignment="1">
      <alignment vertical="center" wrapText="1"/>
    </xf>
    <xf numFmtId="0" fontId="16" fillId="0" borderId="0" xfId="19" applyFont="1" applyAlignment="1">
      <alignment vertical="center" wrapText="1"/>
    </xf>
    <xf numFmtId="0" fontId="8" fillId="5" borderId="2" xfId="19" applyFont="1" applyFill="1" applyBorder="1" applyAlignment="1" applyProtection="1">
      <alignment horizontal="center" vertical="center" wrapText="1"/>
      <protection locked="0"/>
    </xf>
    <xf numFmtId="0" fontId="16" fillId="2" borderId="0" xfId="14" applyFont="1" applyFill="1" applyAlignment="1">
      <alignment vertical="center" wrapText="1"/>
    </xf>
    <xf numFmtId="0" fontId="16" fillId="2" borderId="0" xfId="19" applyFont="1" applyFill="1" applyAlignment="1">
      <alignment vertical="center" wrapText="1"/>
    </xf>
    <xf numFmtId="0" fontId="16" fillId="2" borderId="7" xfId="19" applyFont="1" applyFill="1" applyBorder="1" applyAlignment="1">
      <alignment horizontal="left" vertical="center"/>
    </xf>
    <xf numFmtId="0" fontId="16" fillId="2" borderId="4" xfId="19" applyFont="1" applyFill="1" applyBorder="1" applyAlignment="1">
      <alignment horizontal="left" vertical="center"/>
    </xf>
    <xf numFmtId="0" fontId="16" fillId="2" borderId="8" xfId="19" applyFont="1" applyFill="1" applyBorder="1" applyAlignment="1">
      <alignment horizontal="left" vertical="center"/>
    </xf>
    <xf numFmtId="0" fontId="8" fillId="5" borderId="8" xfId="19" applyFont="1" applyFill="1" applyBorder="1" applyAlignment="1" applyProtection="1">
      <alignment horizontal="center" vertical="center" wrapText="1"/>
      <protection locked="0"/>
    </xf>
    <xf numFmtId="0" fontId="8" fillId="5" borderId="1" xfId="19" applyFont="1" applyFill="1" applyBorder="1" applyAlignment="1" applyProtection="1">
      <alignment horizontal="center" vertical="center" wrapText="1"/>
      <protection locked="0"/>
    </xf>
    <xf numFmtId="0" fontId="8" fillId="5" borderId="4" xfId="19" applyFont="1" applyFill="1" applyBorder="1" applyAlignment="1" applyProtection="1">
      <alignment horizontal="center" vertical="center" wrapText="1"/>
      <protection locked="0"/>
    </xf>
    <xf numFmtId="0" fontId="8" fillId="2" borderId="0" xfId="19" applyFont="1" applyFill="1">
      <alignment vertical="center"/>
    </xf>
    <xf numFmtId="0" fontId="16" fillId="0" borderId="6" xfId="13" applyFont="1" applyBorder="1" applyAlignment="1">
      <alignment horizontal="left" vertical="top" wrapText="1"/>
    </xf>
    <xf numFmtId="0" fontId="16" fillId="0" borderId="10" xfId="13" applyFont="1" applyBorder="1" applyAlignment="1">
      <alignment horizontal="center" vertical="center" wrapText="1"/>
    </xf>
    <xf numFmtId="0" fontId="16" fillId="0" borderId="12" xfId="13" applyFont="1" applyBorder="1" applyAlignment="1">
      <alignment horizontal="center" vertical="center" wrapText="1"/>
    </xf>
    <xf numFmtId="0" fontId="16" fillId="0" borderId="5" xfId="13" applyFont="1" applyBorder="1" applyAlignment="1">
      <alignment horizontal="center" vertical="center" wrapText="1"/>
    </xf>
    <xf numFmtId="0" fontId="16" fillId="0" borderId="16" xfId="13" applyFont="1" applyBorder="1" applyAlignment="1">
      <alignment horizontal="center" vertical="center" wrapText="1"/>
    </xf>
    <xf numFmtId="0" fontId="16" fillId="0" borderId="17" xfId="13" applyFont="1" applyBorder="1" applyAlignment="1">
      <alignment horizontal="center" vertical="center" wrapText="1"/>
    </xf>
    <xf numFmtId="0" fontId="16" fillId="0" borderId="18" xfId="13" applyFont="1" applyBorder="1" applyAlignment="1">
      <alignment horizontal="center" vertical="center" wrapText="1"/>
    </xf>
    <xf numFmtId="0" fontId="27" fillId="2" borderId="2" xfId="13" applyFont="1" applyFill="1" applyBorder="1" applyAlignment="1">
      <alignment horizontal="left" vertical="top"/>
    </xf>
    <xf numFmtId="0" fontId="27" fillId="0" borderId="10" xfId="13" applyFont="1" applyBorder="1" applyAlignment="1">
      <alignment horizontal="center" vertical="center" wrapText="1"/>
    </xf>
    <xf numFmtId="0" fontId="27" fillId="0" borderId="12" xfId="13" applyFont="1" applyBorder="1" applyAlignment="1">
      <alignment horizontal="center" vertical="center" wrapText="1"/>
    </xf>
    <xf numFmtId="0" fontId="27" fillId="0" borderId="5" xfId="13" applyFont="1" applyBorder="1" applyAlignment="1">
      <alignment horizontal="center" vertical="center" wrapText="1"/>
    </xf>
    <xf numFmtId="0" fontId="16" fillId="0" borderId="11" xfId="13" applyFont="1" applyBorder="1" applyAlignment="1">
      <alignment horizontal="center" vertical="center" wrapText="1"/>
    </xf>
    <xf numFmtId="0" fontId="16" fillId="0" borderId="15" xfId="13" applyFont="1" applyBorder="1" applyAlignment="1">
      <alignment horizontal="center" vertical="center" wrapText="1"/>
    </xf>
    <xf numFmtId="0" fontId="8" fillId="9" borderId="21" xfId="0" applyFont="1" applyFill="1" applyBorder="1" applyAlignment="1">
      <alignment horizontal="left" vertical="center" wrapText="1"/>
    </xf>
    <xf numFmtId="0" fontId="8" fillId="9" borderId="23" xfId="0" applyFont="1" applyFill="1" applyBorder="1" applyAlignment="1">
      <alignment horizontal="left" vertical="center" wrapText="1"/>
    </xf>
    <xf numFmtId="0" fontId="8" fillId="9" borderId="22" xfId="0" applyFont="1" applyFill="1" applyBorder="1" applyAlignment="1">
      <alignment horizontal="left" vertical="center" wrapText="1"/>
    </xf>
    <xf numFmtId="0" fontId="8" fillId="9" borderId="24"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32" xfId="0" applyFont="1" applyFill="1" applyBorder="1" applyAlignment="1">
      <alignment horizontal="center" vertical="center" wrapText="1"/>
    </xf>
    <xf numFmtId="0" fontId="16" fillId="0" borderId="24" xfId="0" applyFont="1" applyBorder="1" applyAlignment="1">
      <alignment vertical="center" wrapText="1"/>
    </xf>
    <xf numFmtId="0" fontId="16" fillId="0" borderId="33" xfId="0" applyFont="1" applyBorder="1" applyAlignment="1">
      <alignment vertical="center" wrapText="1"/>
    </xf>
    <xf numFmtId="0" fontId="0" fillId="0" borderId="26" xfId="0" applyBorder="1" applyAlignment="1">
      <alignment horizontal="center" wrapText="1"/>
    </xf>
  </cellXfs>
  <cellStyles count="22">
    <cellStyle name="Comma 2 2 2" xfId="15" xr:uid="{922E568C-A2D8-4F1A-AA64-1B0D4DB98E4D}"/>
    <cellStyle name="Comma 2 5" xfId="2" xr:uid="{815BDC30-1D8F-4A73-9511-D05A2B9295BD}"/>
    <cellStyle name="Comma 2 5 2" xfId="3" xr:uid="{3137B97C-87D2-43E4-AB52-A93E5C93B770}"/>
    <cellStyle name="Comma 3 2 2 4" xfId="18" xr:uid="{FFE25BA2-04F7-4ABD-AE25-6D1063856C68}"/>
    <cellStyle name="Normal" xfId="0" builtinId="0"/>
    <cellStyle name="Normal 2 2 3" xfId="12" xr:uid="{3D8B36B8-E142-48D8-AC81-225429B3F4BE}"/>
    <cellStyle name="Normal 2 6" xfId="1" xr:uid="{4B5A4F9F-23BA-421C-9489-A1E4EDC488E5}"/>
    <cellStyle name="Normal 5 2" xfId="4" xr:uid="{2C1E5188-4F5A-4908-B149-7ECAF96ED734}"/>
    <cellStyle name="Normal 6" xfId="16" xr:uid="{36824FA1-B191-4636-A42E-D55F3C4718D8}"/>
    <cellStyle name="Normal 8" xfId="13" xr:uid="{89C4B6AF-C13F-4A67-A0A9-39F3D793CF0F}"/>
    <cellStyle name="Normal_Report layout" xfId="19" xr:uid="{34F4B0DC-4B5E-471F-88D7-0ABF3E724FC3}"/>
    <cellStyle name="QIS5CalcCell" xfId="7" xr:uid="{CC99BFE5-9FB4-4DC6-AEFD-99008C555BEE}"/>
    <cellStyle name="QIS5InputCell" xfId="21" xr:uid="{72D251A2-F5C3-43AC-A4C5-A88EB6177206}"/>
    <cellStyle name="QIS5Label" xfId="17" xr:uid="{792917FC-98F8-42DE-B5F2-D21030910D9B}"/>
    <cellStyle name="一般_Sheet1_Report layout" xfId="14" xr:uid="{43A44767-AE58-47E9-B14F-BE20F06DA331}"/>
    <cellStyle name="一般_Sheet2" xfId="20" xr:uid="{065EB6F7-5489-446F-9F8D-0BC03F0FB94A}"/>
    <cellStyle name="常规 2 2" xfId="5" xr:uid="{E8D9694D-5BFE-4316-9EFC-D5849731C11E}"/>
    <cellStyle name="常规 2 3" xfId="9" xr:uid="{47F9B13D-AB08-46D3-9DC8-C6862B236B6E}"/>
    <cellStyle name="常规 3" xfId="8" xr:uid="{96483085-5A4A-4CBC-A017-EB06A54E8040}"/>
    <cellStyle name="常规 3 2" xfId="6" xr:uid="{D62EAF57-F298-4F24-BF0D-A539E46E40E0}"/>
    <cellStyle name="常规 5 2" xfId="10" xr:uid="{EF315FE0-1DAC-41AF-B7AD-00F01FE54556}"/>
    <cellStyle name="常规 6" xfId="11" xr:uid="{2F247EE6-3FB4-4FF2-98E6-C5EFAD6D1D8E}"/>
  </cellStyles>
  <dxfs count="76">
    <dxf>
      <font>
        <color rgb="FF006100"/>
      </font>
      <fill>
        <patternFill>
          <bgColor rgb="FFC6EFCE"/>
        </patternFill>
      </fill>
    </dxf>
    <dxf>
      <font>
        <color rgb="FF9C5700"/>
      </font>
      <fill>
        <patternFill>
          <fgColor rgb="FFFFEB9C"/>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0.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4.emf"/><Relationship Id="rId1" Type="http://schemas.openxmlformats.org/officeDocument/2006/relationships/image" Target="../media/image15.emf"/></Relationships>
</file>

<file path=xl/drawings/_rels/vmlDrawing12.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7.emf"/><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6</xdr:col>
          <xdr:colOff>266700</xdr:colOff>
          <xdr:row>3</xdr:row>
          <xdr:rowOff>133350</xdr:rowOff>
        </xdr:to>
        <xdr:sp macro="" textlink="">
          <xdr:nvSpPr>
            <xdr:cNvPr id="4097" name="BGR1_Clear_Worksheet"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5</xdr:col>
          <xdr:colOff>295275</xdr:colOff>
          <xdr:row>3</xdr:row>
          <xdr:rowOff>133350</xdr:rowOff>
        </xdr:to>
        <xdr:sp macro="" textlink="">
          <xdr:nvSpPr>
            <xdr:cNvPr id="5121" name="BGR1A_Clear_Worksheet"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5</xdr:col>
          <xdr:colOff>295275</xdr:colOff>
          <xdr:row>3</xdr:row>
          <xdr:rowOff>133350</xdr:rowOff>
        </xdr:to>
        <xdr:sp macro="" textlink="">
          <xdr:nvSpPr>
            <xdr:cNvPr id="6145" name="BGR1B_Clear_Worksheet"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2</xdr:row>
          <xdr:rowOff>0</xdr:rowOff>
        </xdr:from>
        <xdr:to>
          <xdr:col>6</xdr:col>
          <xdr:colOff>428625</xdr:colOff>
          <xdr:row>3</xdr:row>
          <xdr:rowOff>133350</xdr:rowOff>
        </xdr:to>
        <xdr:sp macro="" textlink="">
          <xdr:nvSpPr>
            <xdr:cNvPr id="7169" name="BGR2_Clear_Worksheet"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5</xdr:col>
          <xdr:colOff>295275</xdr:colOff>
          <xdr:row>3</xdr:row>
          <xdr:rowOff>133350</xdr:rowOff>
        </xdr:to>
        <xdr:sp macro="" textlink="">
          <xdr:nvSpPr>
            <xdr:cNvPr id="8193" name="BGR4_Clear_Worksheet"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5</xdr:col>
          <xdr:colOff>428625</xdr:colOff>
          <xdr:row>3</xdr:row>
          <xdr:rowOff>133350</xdr:rowOff>
        </xdr:to>
        <xdr:sp macro="" textlink="">
          <xdr:nvSpPr>
            <xdr:cNvPr id="9217" name="BGR4B_Clear_Worksheet"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5</xdr:col>
          <xdr:colOff>295275</xdr:colOff>
          <xdr:row>3</xdr:row>
          <xdr:rowOff>133350</xdr:rowOff>
        </xdr:to>
        <xdr:sp macro="" textlink="">
          <xdr:nvSpPr>
            <xdr:cNvPr id="10241" name="BGR5_Clear_Worksheet"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5</xdr:col>
          <xdr:colOff>161925</xdr:colOff>
          <xdr:row>3</xdr:row>
          <xdr:rowOff>133350</xdr:rowOff>
        </xdr:to>
        <xdr:sp macro="" textlink="">
          <xdr:nvSpPr>
            <xdr:cNvPr id="11265" name="BGR5B_Clear_Worksheet"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3</xdr:row>
          <xdr:rowOff>209550</xdr:rowOff>
        </xdr:from>
        <xdr:to>
          <xdr:col>5</xdr:col>
          <xdr:colOff>1600200</xdr:colOff>
          <xdr:row>4</xdr:row>
          <xdr:rowOff>295275</xdr:rowOff>
        </xdr:to>
        <xdr:sp macro="" textlink="">
          <xdr:nvSpPr>
            <xdr:cNvPr id="12289" name="CommandButton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1847850</xdr:colOff>
          <xdr:row>3</xdr:row>
          <xdr:rowOff>200025</xdr:rowOff>
        </xdr:from>
        <xdr:to>
          <xdr:col>5</xdr:col>
          <xdr:colOff>3438525</xdr:colOff>
          <xdr:row>4</xdr:row>
          <xdr:rowOff>304800</xdr:rowOff>
        </xdr:to>
        <xdr:sp macro="" textlink="">
          <xdr:nvSpPr>
            <xdr:cNvPr id="12290" name="cmdDeleteWorkSheet"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28575</xdr:colOff>
      <xdr:row>0</xdr:row>
      <xdr:rowOff>142875</xdr:rowOff>
    </xdr:from>
    <xdr:to>
      <xdr:col>3</xdr:col>
      <xdr:colOff>2106431</xdr:colOff>
      <xdr:row>4</xdr:row>
      <xdr:rowOff>200025</xdr:rowOff>
    </xdr:to>
    <xdr:pic>
      <xdr:nvPicPr>
        <xdr:cNvPr id="2" name="Picture 1" descr="Insurance Authority">
          <a:extLst>
            <a:ext uri="{FF2B5EF4-FFF2-40B4-BE49-F238E27FC236}">
              <a16:creationId xmlns:a16="http://schemas.microsoft.com/office/drawing/2014/main" id="{3A972609-84EC-434C-8AFC-C0195495FD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42875"/>
          <a:ext cx="2077856" cy="90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5</xdr:col>
          <xdr:colOff>419100</xdr:colOff>
          <xdr:row>3</xdr:row>
          <xdr:rowOff>133350</xdr:rowOff>
        </xdr:to>
        <xdr:sp macro="" textlink="">
          <xdr:nvSpPr>
            <xdr:cNvPr id="13313" name="BGTR4XYZ00_Clear_Worksheet"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58</xdr:row>
          <xdr:rowOff>0</xdr:rowOff>
        </xdr:from>
        <xdr:to>
          <xdr:col>2</xdr:col>
          <xdr:colOff>1657350</xdr:colOff>
          <xdr:row>58</xdr:row>
          <xdr:rowOff>323850</xdr:rowOff>
        </xdr:to>
        <xdr:sp macro="" textlink="">
          <xdr:nvSpPr>
            <xdr:cNvPr id="14337" name="SLTProd3_addrow0" hidden="1">
              <a:extLst>
                <a:ext uri="{63B3BB69-23CF-44E3-9099-C40C66FF867C}">
                  <a14:compatExt spid="_x0000_s14337"/>
                </a:ext>
                <a:ext uri="{FF2B5EF4-FFF2-40B4-BE49-F238E27FC236}">
                  <a16:creationId xmlns:a16="http://schemas.microsoft.com/office/drawing/2014/main" id="{00000000-0008-0000-0E00-0000013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0</xdr:rowOff>
        </xdr:from>
        <xdr:to>
          <xdr:col>3</xdr:col>
          <xdr:colOff>1657350</xdr:colOff>
          <xdr:row>58</xdr:row>
          <xdr:rowOff>323850</xdr:rowOff>
        </xdr:to>
        <xdr:sp macro="" textlink="">
          <xdr:nvSpPr>
            <xdr:cNvPr id="14338" name="SLTProd3_deleterow0" hidden="1">
              <a:extLst>
                <a:ext uri="{63B3BB69-23CF-44E3-9099-C40C66FF867C}">
                  <a14:compatExt spid="_x0000_s14338"/>
                </a:ext>
                <a:ext uri="{FF2B5EF4-FFF2-40B4-BE49-F238E27FC236}">
                  <a16:creationId xmlns:a16="http://schemas.microsoft.com/office/drawing/2014/main" id="{00000000-0008-0000-0E00-0000023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4</xdr:col>
          <xdr:colOff>1657350</xdr:colOff>
          <xdr:row>3</xdr:row>
          <xdr:rowOff>104775</xdr:rowOff>
        </xdr:to>
        <xdr:sp macro="" textlink="">
          <xdr:nvSpPr>
            <xdr:cNvPr id="14339" name="SLTProd3_Clear_Worksheet" hidden="1">
              <a:extLst>
                <a:ext uri="{63B3BB69-23CF-44E3-9099-C40C66FF867C}">
                  <a14:compatExt spid="_x0000_s14339"/>
                </a:ext>
                <a:ext uri="{FF2B5EF4-FFF2-40B4-BE49-F238E27FC236}">
                  <a16:creationId xmlns:a16="http://schemas.microsoft.com/office/drawing/2014/main" id="{00000000-0008-0000-0E00-0000033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66675</xdr:colOff>
          <xdr:row>6</xdr:row>
          <xdr:rowOff>0</xdr:rowOff>
        </xdr:from>
        <xdr:to>
          <xdr:col>12</xdr:col>
          <xdr:colOff>1657350</xdr:colOff>
          <xdr:row>7</xdr:row>
          <xdr:rowOff>66675</xdr:rowOff>
        </xdr:to>
        <xdr:sp macro="" textlink="">
          <xdr:nvSpPr>
            <xdr:cNvPr id="15361" name="SCG_addcolumn0" hidden="1">
              <a:extLst>
                <a:ext uri="{63B3BB69-23CF-44E3-9099-C40C66FF867C}">
                  <a14:compatExt spid="_x0000_s15361"/>
                </a:ext>
                <a:ext uri="{FF2B5EF4-FFF2-40B4-BE49-F238E27FC236}">
                  <a16:creationId xmlns:a16="http://schemas.microsoft.com/office/drawing/2014/main" id="{00000000-0008-0000-0F00-000001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7</xdr:row>
          <xdr:rowOff>0</xdr:rowOff>
        </xdr:from>
        <xdr:to>
          <xdr:col>12</xdr:col>
          <xdr:colOff>1657350</xdr:colOff>
          <xdr:row>7</xdr:row>
          <xdr:rowOff>323850</xdr:rowOff>
        </xdr:to>
        <xdr:sp macro="" textlink="">
          <xdr:nvSpPr>
            <xdr:cNvPr id="15362" name="SCG_deletecloumn0" hidden="1">
              <a:extLst>
                <a:ext uri="{63B3BB69-23CF-44E3-9099-C40C66FF867C}">
                  <a14:compatExt spid="_x0000_s15362"/>
                </a:ext>
                <a:ext uri="{FF2B5EF4-FFF2-40B4-BE49-F238E27FC236}">
                  <a16:creationId xmlns:a16="http://schemas.microsoft.com/office/drawing/2014/main" id="{00000000-0008-0000-0F00-000002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xdr:row>
          <xdr:rowOff>0</xdr:rowOff>
        </xdr:from>
        <xdr:to>
          <xdr:col>4</xdr:col>
          <xdr:colOff>1657350</xdr:colOff>
          <xdr:row>3</xdr:row>
          <xdr:rowOff>104775</xdr:rowOff>
        </xdr:to>
        <xdr:sp macro="" textlink="">
          <xdr:nvSpPr>
            <xdr:cNvPr id="15363" name="SCG_Clear_Worksheet" hidden="1">
              <a:extLst>
                <a:ext uri="{63B3BB69-23CF-44E3-9099-C40C66FF867C}">
                  <a14:compatExt spid="_x0000_s15363"/>
                </a:ext>
                <a:ext uri="{FF2B5EF4-FFF2-40B4-BE49-F238E27FC236}">
                  <a16:creationId xmlns:a16="http://schemas.microsoft.com/office/drawing/2014/main" id="{00000000-0008-0000-0F00-000003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control" Target="../activeX/activeX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control" Target="../activeX/activeX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5.emf"/><Relationship Id="rId4" Type="http://schemas.openxmlformats.org/officeDocument/2006/relationships/control" Target="../activeX/activeX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control" Target="../activeX/activeX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7.emf"/><Relationship Id="rId4" Type="http://schemas.openxmlformats.org/officeDocument/2006/relationships/control" Target="../activeX/activeX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8.emf"/><Relationship Id="rId4" Type="http://schemas.openxmlformats.org/officeDocument/2006/relationships/control" Target="../activeX/activeX8.xml"/></Relationships>
</file>

<file path=xl/worksheets/_rels/sheet12.xml.rels><?xml version="1.0" encoding="UTF-8" standalone="yes"?>
<Relationships xmlns="http://schemas.openxmlformats.org/package/2006/relationships"><Relationship Id="rId3" Type="http://schemas.openxmlformats.org/officeDocument/2006/relationships/control" Target="../activeX/activeX9.xml"/><Relationship Id="rId2" Type="http://schemas.openxmlformats.org/officeDocument/2006/relationships/vmlDrawing" Target="../drawings/vmlDrawing9.vml"/><Relationship Id="rId1" Type="http://schemas.openxmlformats.org/officeDocument/2006/relationships/drawing" Target="../drawings/drawing9.xml"/><Relationship Id="rId6" Type="http://schemas.openxmlformats.org/officeDocument/2006/relationships/image" Target="../media/image10.emf"/><Relationship Id="rId5" Type="http://schemas.openxmlformats.org/officeDocument/2006/relationships/control" Target="../activeX/activeX10.xml"/><Relationship Id="rId4" Type="http://schemas.openxmlformats.org/officeDocument/2006/relationships/image" Target="../media/image9.emf"/></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12.emf"/><Relationship Id="rId4" Type="http://schemas.openxmlformats.org/officeDocument/2006/relationships/control" Target="../activeX/activeX11.xml"/></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14.xml"/><Relationship Id="rId3" Type="http://schemas.openxmlformats.org/officeDocument/2006/relationships/vmlDrawing" Target="../drawings/vmlDrawing11.vml"/><Relationship Id="rId7" Type="http://schemas.openxmlformats.org/officeDocument/2006/relationships/image" Target="../media/image14.emf"/><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control" Target="../activeX/activeX13.xml"/><Relationship Id="rId5" Type="http://schemas.openxmlformats.org/officeDocument/2006/relationships/image" Target="../media/image13.emf"/><Relationship Id="rId4" Type="http://schemas.openxmlformats.org/officeDocument/2006/relationships/control" Target="../activeX/activeX12.xml"/><Relationship Id="rId9" Type="http://schemas.openxmlformats.org/officeDocument/2006/relationships/image" Target="../media/image15.emf"/></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7.xml"/><Relationship Id="rId3" Type="http://schemas.openxmlformats.org/officeDocument/2006/relationships/vmlDrawing" Target="../drawings/vmlDrawing12.vml"/><Relationship Id="rId7" Type="http://schemas.openxmlformats.org/officeDocument/2006/relationships/image" Target="../media/image17.emf"/><Relationship Id="rId2" Type="http://schemas.openxmlformats.org/officeDocument/2006/relationships/drawing" Target="../drawings/drawing12.xml"/><Relationship Id="rId1" Type="http://schemas.openxmlformats.org/officeDocument/2006/relationships/printerSettings" Target="../printerSettings/printerSettings11.bin"/><Relationship Id="rId6" Type="http://schemas.openxmlformats.org/officeDocument/2006/relationships/control" Target="../activeX/activeX16.xml"/><Relationship Id="rId5" Type="http://schemas.openxmlformats.org/officeDocument/2006/relationships/image" Target="../media/image16.emf"/><Relationship Id="rId4" Type="http://schemas.openxmlformats.org/officeDocument/2006/relationships/control" Target="../activeX/activeX15.xml"/><Relationship Id="rId9" Type="http://schemas.openxmlformats.org/officeDocument/2006/relationships/image" Target="../media/image18.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B8514-ED56-4A77-92BD-F3D0091F66AB}">
  <sheetPr codeName="Sheet3"/>
  <dimension ref="A1:I170"/>
  <sheetViews>
    <sheetView topLeftCell="A67" zoomScale="55" zoomScaleNormal="55" workbookViewId="0"/>
  </sheetViews>
  <sheetFormatPr defaultColWidth="9" defaultRowHeight="13.5"/>
  <cols>
    <col min="1" max="1" width="23.42578125" style="7" customWidth="1"/>
    <col min="2" max="2" width="22.7109375" style="7" customWidth="1"/>
    <col min="3" max="3" width="9" style="7"/>
    <col min="4" max="4" width="107.28515625" style="7" bestFit="1" customWidth="1"/>
    <col min="5" max="5" width="47.28515625" style="7" customWidth="1"/>
    <col min="6" max="6" width="11.28515625" style="7" bestFit="1" customWidth="1"/>
    <col min="7" max="7" width="9" style="3"/>
    <col min="8" max="8" width="17.5703125" style="3" customWidth="1"/>
    <col min="9" max="9" width="22.140625" style="3" customWidth="1"/>
    <col min="10" max="16384" width="9" style="3"/>
  </cols>
  <sheetData>
    <row r="1" spans="1:9" ht="28.5">
      <c r="A1" s="157" t="s">
        <v>65</v>
      </c>
      <c r="B1" s="157" t="s">
        <v>66</v>
      </c>
      <c r="C1" s="157" t="s">
        <v>67</v>
      </c>
      <c r="D1" s="157" t="s">
        <v>68</v>
      </c>
      <c r="E1" s="157" t="s">
        <v>69</v>
      </c>
      <c r="F1" s="157" t="s">
        <v>70</v>
      </c>
      <c r="H1" s="3" t="s">
        <v>71</v>
      </c>
      <c r="I1" s="3" t="s">
        <v>72</v>
      </c>
    </row>
    <row r="2" spans="1:9" ht="14.25">
      <c r="A2" s="157" t="s">
        <v>18</v>
      </c>
      <c r="B2" s="157" t="s">
        <v>73</v>
      </c>
      <c r="C2" s="157" t="s">
        <v>74</v>
      </c>
      <c r="D2" s="157" t="s">
        <v>75</v>
      </c>
      <c r="E2" s="157"/>
      <c r="F2" s="157" t="s">
        <v>23</v>
      </c>
      <c r="H2" s="3" t="s">
        <v>1</v>
      </c>
    </row>
    <row r="3" spans="1:9" ht="14.25">
      <c r="A3" s="157" t="s">
        <v>18</v>
      </c>
      <c r="B3" s="157" t="s">
        <v>76</v>
      </c>
      <c r="C3" s="157" t="s">
        <v>74</v>
      </c>
      <c r="D3" s="157" t="s">
        <v>77</v>
      </c>
      <c r="E3" s="157"/>
      <c r="F3" s="157" t="s">
        <v>23</v>
      </c>
      <c r="H3" s="3" t="s">
        <v>1</v>
      </c>
    </row>
    <row r="4" spans="1:9" ht="14.25">
      <c r="A4" s="157" t="s">
        <v>18</v>
      </c>
      <c r="B4" s="157" t="s">
        <v>78</v>
      </c>
      <c r="C4" s="157" t="s">
        <v>74</v>
      </c>
      <c r="D4" s="157" t="s">
        <v>77</v>
      </c>
      <c r="E4" s="157"/>
      <c r="F4" s="157" t="s">
        <v>23</v>
      </c>
      <c r="H4" s="3" t="s">
        <v>79</v>
      </c>
    </row>
    <row r="5" spans="1:9" ht="14.25">
      <c r="A5" s="157" t="s">
        <v>4</v>
      </c>
      <c r="B5" s="157" t="s">
        <v>80</v>
      </c>
      <c r="C5" s="157" t="s">
        <v>74</v>
      </c>
      <c r="D5" s="157" t="s">
        <v>81</v>
      </c>
      <c r="E5" s="157"/>
      <c r="F5" s="157" t="s">
        <v>23</v>
      </c>
      <c r="H5" s="3" t="s">
        <v>82</v>
      </c>
    </row>
    <row r="6" spans="1:9" ht="14.25">
      <c r="A6" s="157" t="s">
        <v>4</v>
      </c>
      <c r="B6" s="157" t="s">
        <v>83</v>
      </c>
      <c r="C6" s="157" t="s">
        <v>74</v>
      </c>
      <c r="D6" s="157" t="s">
        <v>84</v>
      </c>
      <c r="E6" s="157"/>
      <c r="F6" s="157" t="s">
        <v>23</v>
      </c>
      <c r="H6" s="3" t="s">
        <v>82</v>
      </c>
    </row>
    <row r="7" spans="1:9" ht="14.25">
      <c r="A7" s="157" t="s">
        <v>4</v>
      </c>
      <c r="B7" s="157" t="s">
        <v>85</v>
      </c>
      <c r="C7" s="157" t="s">
        <v>74</v>
      </c>
      <c r="D7" s="157" t="s">
        <v>86</v>
      </c>
      <c r="E7" s="157"/>
      <c r="F7" s="157" t="s">
        <v>23</v>
      </c>
      <c r="H7" s="3" t="s">
        <v>82</v>
      </c>
    </row>
    <row r="8" spans="1:9" ht="14.25">
      <c r="A8" s="157" t="s">
        <v>87</v>
      </c>
      <c r="B8" s="157" t="s">
        <v>76</v>
      </c>
      <c r="C8" s="157" t="s">
        <v>74</v>
      </c>
      <c r="D8" s="157" t="s">
        <v>77</v>
      </c>
      <c r="E8" s="157"/>
      <c r="F8" s="157" t="s">
        <v>23</v>
      </c>
      <c r="H8" s="3" t="s">
        <v>1</v>
      </c>
    </row>
    <row r="9" spans="1:9" ht="14.25">
      <c r="A9" s="157" t="s">
        <v>87</v>
      </c>
      <c r="B9" s="157" t="s">
        <v>88</v>
      </c>
      <c r="C9" s="157" t="s">
        <v>74</v>
      </c>
      <c r="D9" s="157" t="s">
        <v>77</v>
      </c>
      <c r="E9" s="157"/>
      <c r="F9" s="157" t="s">
        <v>23</v>
      </c>
      <c r="H9" s="3" t="s">
        <v>1</v>
      </c>
    </row>
    <row r="10" spans="1:9" ht="14.25">
      <c r="A10" s="157" t="s">
        <v>87</v>
      </c>
      <c r="B10" s="157" t="s">
        <v>89</v>
      </c>
      <c r="C10" s="157" t="s">
        <v>74</v>
      </c>
      <c r="D10" s="157" t="s">
        <v>90</v>
      </c>
      <c r="E10" s="157"/>
      <c r="F10" s="157" t="s">
        <v>23</v>
      </c>
      <c r="H10" s="3" t="s">
        <v>1</v>
      </c>
    </row>
    <row r="11" spans="1:9" ht="28.5">
      <c r="A11" s="157" t="s">
        <v>6</v>
      </c>
      <c r="B11" s="157" t="s">
        <v>91</v>
      </c>
      <c r="C11" s="157" t="s">
        <v>74</v>
      </c>
      <c r="D11" s="157" t="s">
        <v>92</v>
      </c>
      <c r="E11" s="157"/>
      <c r="F11" s="157" t="s">
        <v>24</v>
      </c>
      <c r="H11" s="3" t="s">
        <v>93</v>
      </c>
      <c r="I11" s="3" t="s">
        <v>93</v>
      </c>
    </row>
    <row r="12" spans="1:9" ht="28.5">
      <c r="A12" s="157" t="s">
        <v>7</v>
      </c>
      <c r="B12" s="157" t="s">
        <v>94</v>
      </c>
      <c r="C12" s="157" t="s">
        <v>74</v>
      </c>
      <c r="D12" s="157" t="s">
        <v>95</v>
      </c>
      <c r="E12" s="157"/>
      <c r="F12" s="157" t="s">
        <v>96</v>
      </c>
      <c r="H12" s="3" t="s">
        <v>97</v>
      </c>
      <c r="I12" s="3" t="s">
        <v>1</v>
      </c>
    </row>
    <row r="13" spans="1:9" ht="28.5">
      <c r="A13" s="157" t="s">
        <v>7</v>
      </c>
      <c r="B13" s="157" t="s">
        <v>98</v>
      </c>
      <c r="C13" s="157" t="s">
        <v>74</v>
      </c>
      <c r="D13" s="157" t="s">
        <v>99</v>
      </c>
      <c r="E13" s="157"/>
      <c r="F13" s="157" t="s">
        <v>23</v>
      </c>
      <c r="H13" s="3" t="s">
        <v>97</v>
      </c>
      <c r="I13" s="3" t="s">
        <v>1</v>
      </c>
    </row>
    <row r="14" spans="1:9" ht="14.25">
      <c r="A14" s="157" t="s">
        <v>9</v>
      </c>
      <c r="B14" s="157" t="s">
        <v>100</v>
      </c>
      <c r="C14" s="157" t="s">
        <v>74</v>
      </c>
      <c r="D14" s="157" t="s">
        <v>99</v>
      </c>
      <c r="E14" s="157"/>
      <c r="F14" s="157" t="s">
        <v>23</v>
      </c>
      <c r="H14" s="3" t="s">
        <v>93</v>
      </c>
      <c r="I14" s="3" t="s">
        <v>1</v>
      </c>
    </row>
    <row r="15" spans="1:9" ht="14.25">
      <c r="A15" s="157" t="s">
        <v>5</v>
      </c>
      <c r="B15" s="157" t="s">
        <v>101</v>
      </c>
      <c r="C15" s="157" t="s">
        <v>74</v>
      </c>
      <c r="D15" s="157" t="s">
        <v>102</v>
      </c>
      <c r="E15" s="157"/>
      <c r="F15" s="157" t="s">
        <v>23</v>
      </c>
      <c r="I15" s="3" t="s">
        <v>1</v>
      </c>
    </row>
    <row r="16" spans="1:9" ht="14.25">
      <c r="A16" s="157" t="s">
        <v>5</v>
      </c>
      <c r="B16" s="157" t="s">
        <v>103</v>
      </c>
      <c r="C16" s="157" t="s">
        <v>74</v>
      </c>
      <c r="D16" s="157" t="s">
        <v>99</v>
      </c>
      <c r="E16" s="157"/>
      <c r="F16" s="157" t="s">
        <v>23</v>
      </c>
      <c r="I16" s="3" t="s">
        <v>1</v>
      </c>
    </row>
    <row r="17" spans="1:9" ht="28.5">
      <c r="A17" s="157" t="s">
        <v>2</v>
      </c>
      <c r="B17" s="157" t="s">
        <v>104</v>
      </c>
      <c r="C17" s="157" t="s">
        <v>74</v>
      </c>
      <c r="D17" s="157" t="s">
        <v>105</v>
      </c>
      <c r="E17" s="157"/>
      <c r="F17" s="157" t="s">
        <v>24</v>
      </c>
      <c r="H17" s="3" t="s">
        <v>82</v>
      </c>
    </row>
    <row r="18" spans="1:9" ht="28.5">
      <c r="A18" s="157" t="s">
        <v>3</v>
      </c>
      <c r="B18" s="157" t="s">
        <v>106</v>
      </c>
      <c r="C18" s="157" t="s">
        <v>74</v>
      </c>
      <c r="D18" s="157" t="s">
        <v>107</v>
      </c>
      <c r="E18" s="157"/>
      <c r="F18" s="157" t="s">
        <v>23</v>
      </c>
      <c r="H18" s="3" t="s">
        <v>82</v>
      </c>
    </row>
    <row r="19" spans="1:9" ht="28.5">
      <c r="A19" s="157" t="s">
        <v>3</v>
      </c>
      <c r="B19" s="157" t="s">
        <v>108</v>
      </c>
      <c r="C19" s="157" t="s">
        <v>74</v>
      </c>
      <c r="D19" s="157" t="s">
        <v>109</v>
      </c>
      <c r="E19" s="157"/>
      <c r="F19" s="157" t="s">
        <v>23</v>
      </c>
      <c r="H19" s="3" t="s">
        <v>82</v>
      </c>
    </row>
    <row r="20" spans="1:9" ht="28.5">
      <c r="A20" s="157" t="s">
        <v>3</v>
      </c>
      <c r="B20" s="157" t="s">
        <v>110</v>
      </c>
      <c r="C20" s="157" t="s">
        <v>111</v>
      </c>
      <c r="D20" s="157"/>
      <c r="E20" s="157" t="s">
        <v>112</v>
      </c>
      <c r="F20" s="157" t="s">
        <v>23</v>
      </c>
      <c r="H20" s="3" t="s">
        <v>82</v>
      </c>
    </row>
    <row r="21" spans="1:9" ht="28.5">
      <c r="A21" s="157" t="s">
        <v>113</v>
      </c>
      <c r="B21" s="157" t="s">
        <v>104</v>
      </c>
      <c r="C21" s="157" t="s">
        <v>74</v>
      </c>
      <c r="D21" s="157" t="s">
        <v>105</v>
      </c>
      <c r="E21" s="157"/>
      <c r="F21" s="157" t="s">
        <v>24</v>
      </c>
      <c r="H21" s="3" t="s">
        <v>82</v>
      </c>
    </row>
    <row r="22" spans="1:9" ht="28.5">
      <c r="A22" s="157" t="s">
        <v>17</v>
      </c>
      <c r="B22" s="157" t="s">
        <v>114</v>
      </c>
      <c r="C22" s="157" t="s">
        <v>74</v>
      </c>
      <c r="D22" s="157" t="s">
        <v>115</v>
      </c>
      <c r="E22" s="157"/>
      <c r="F22" s="157" t="s">
        <v>23</v>
      </c>
      <c r="H22" s="3" t="s">
        <v>1</v>
      </c>
    </row>
    <row r="23" spans="1:9" ht="28.5">
      <c r="A23" s="157" t="s">
        <v>17</v>
      </c>
      <c r="B23" s="157" t="s">
        <v>116</v>
      </c>
      <c r="C23" s="157" t="s">
        <v>74</v>
      </c>
      <c r="D23" s="157" t="s">
        <v>117</v>
      </c>
      <c r="E23" s="157"/>
      <c r="F23" s="157" t="s">
        <v>23</v>
      </c>
      <c r="H23" s="3" t="s">
        <v>1</v>
      </c>
    </row>
    <row r="24" spans="1:9" ht="28.5">
      <c r="A24" s="157" t="s">
        <v>17</v>
      </c>
      <c r="B24" s="157" t="s">
        <v>118</v>
      </c>
      <c r="C24" s="157" t="s">
        <v>74</v>
      </c>
      <c r="D24" s="157" t="s">
        <v>119</v>
      </c>
      <c r="E24" s="157"/>
      <c r="F24" s="157" t="s">
        <v>23</v>
      </c>
      <c r="H24" s="3" t="s">
        <v>1</v>
      </c>
    </row>
    <row r="25" spans="1:9" ht="28.5">
      <c r="A25" s="157" t="s">
        <v>17</v>
      </c>
      <c r="B25" s="157" t="s">
        <v>120</v>
      </c>
      <c r="C25" s="157" t="s">
        <v>74</v>
      </c>
      <c r="D25" s="157" t="s">
        <v>121</v>
      </c>
      <c r="E25" s="157"/>
      <c r="F25" s="157" t="s">
        <v>23</v>
      </c>
      <c r="H25" s="3" t="s">
        <v>1</v>
      </c>
    </row>
    <row r="26" spans="1:9" ht="28.5">
      <c r="A26" s="157" t="s">
        <v>19</v>
      </c>
      <c r="B26" s="157" t="s">
        <v>122</v>
      </c>
      <c r="C26" s="157" t="s">
        <v>74</v>
      </c>
      <c r="D26" s="157" t="s">
        <v>123</v>
      </c>
      <c r="E26" s="157"/>
      <c r="F26" s="157" t="s">
        <v>24</v>
      </c>
      <c r="H26" s="3" t="s">
        <v>124</v>
      </c>
      <c r="I26" s="3" t="s">
        <v>1</v>
      </c>
    </row>
    <row r="27" spans="1:9" ht="28.5">
      <c r="A27" s="157" t="s">
        <v>19</v>
      </c>
      <c r="B27" s="157" t="s">
        <v>125</v>
      </c>
      <c r="C27" s="157" t="s">
        <v>74</v>
      </c>
      <c r="D27" s="157" t="s">
        <v>126</v>
      </c>
      <c r="E27" s="157"/>
      <c r="F27" s="157" t="s">
        <v>24</v>
      </c>
      <c r="H27" s="3" t="s">
        <v>124</v>
      </c>
      <c r="I27" s="3" t="s">
        <v>1</v>
      </c>
    </row>
    <row r="28" spans="1:9" ht="28.5">
      <c r="A28" s="157" t="s">
        <v>19</v>
      </c>
      <c r="B28" s="157" t="s">
        <v>127</v>
      </c>
      <c r="C28" s="157" t="s">
        <v>74</v>
      </c>
      <c r="D28" s="157" t="s">
        <v>128</v>
      </c>
      <c r="E28" s="157"/>
      <c r="F28" s="157" t="s">
        <v>24</v>
      </c>
      <c r="H28" s="3" t="s">
        <v>124</v>
      </c>
      <c r="I28" s="3" t="s">
        <v>1</v>
      </c>
    </row>
    <row r="29" spans="1:9" ht="28.5">
      <c r="A29" s="157" t="s">
        <v>19</v>
      </c>
      <c r="B29" s="157" t="s">
        <v>129</v>
      </c>
      <c r="C29" s="157" t="s">
        <v>74</v>
      </c>
      <c r="D29" s="157" t="s">
        <v>130</v>
      </c>
      <c r="E29" s="157"/>
      <c r="F29" s="157" t="s">
        <v>24</v>
      </c>
      <c r="H29" s="3" t="s">
        <v>124</v>
      </c>
      <c r="I29" s="3" t="s">
        <v>1</v>
      </c>
    </row>
    <row r="30" spans="1:9" ht="28.5">
      <c r="A30" s="157" t="s">
        <v>19</v>
      </c>
      <c r="B30" s="157" t="s">
        <v>131</v>
      </c>
      <c r="C30" s="157" t="s">
        <v>74</v>
      </c>
      <c r="D30" s="157" t="s">
        <v>132</v>
      </c>
      <c r="E30" s="157"/>
      <c r="F30" s="157" t="s">
        <v>24</v>
      </c>
      <c r="H30" s="3" t="s">
        <v>124</v>
      </c>
      <c r="I30" s="3" t="s">
        <v>1</v>
      </c>
    </row>
    <row r="31" spans="1:9" ht="28.5">
      <c r="A31" s="157" t="s">
        <v>19</v>
      </c>
      <c r="B31" s="157" t="s">
        <v>133</v>
      </c>
      <c r="C31" s="157" t="s">
        <v>74</v>
      </c>
      <c r="D31" s="157" t="s">
        <v>134</v>
      </c>
      <c r="E31" s="157"/>
      <c r="F31" s="157" t="s">
        <v>24</v>
      </c>
      <c r="H31" s="3" t="s">
        <v>124</v>
      </c>
      <c r="I31" s="3" t="s">
        <v>1</v>
      </c>
    </row>
    <row r="32" spans="1:9" ht="28.5">
      <c r="A32" s="157" t="s">
        <v>19</v>
      </c>
      <c r="B32" s="157" t="s">
        <v>135</v>
      </c>
      <c r="C32" s="157" t="s">
        <v>74</v>
      </c>
      <c r="D32" s="157" t="s">
        <v>136</v>
      </c>
      <c r="E32" s="157"/>
      <c r="F32" s="157" t="s">
        <v>24</v>
      </c>
      <c r="H32" s="3" t="s">
        <v>124</v>
      </c>
      <c r="I32" s="3" t="s">
        <v>1</v>
      </c>
    </row>
    <row r="33" spans="1:9" ht="28.5">
      <c r="A33" s="157" t="s">
        <v>19</v>
      </c>
      <c r="B33" s="157" t="s">
        <v>137</v>
      </c>
      <c r="C33" s="157" t="s">
        <v>74</v>
      </c>
      <c r="D33" s="157" t="s">
        <v>138</v>
      </c>
      <c r="E33" s="157"/>
      <c r="F33" s="157" t="s">
        <v>24</v>
      </c>
      <c r="H33" s="3" t="s">
        <v>124</v>
      </c>
      <c r="I33" s="3" t="s">
        <v>1</v>
      </c>
    </row>
    <row r="34" spans="1:9" ht="28.5">
      <c r="A34" s="157" t="s">
        <v>19</v>
      </c>
      <c r="B34" s="157" t="s">
        <v>139</v>
      </c>
      <c r="C34" s="157" t="s">
        <v>74</v>
      </c>
      <c r="D34" s="157" t="s">
        <v>140</v>
      </c>
      <c r="E34" s="157"/>
      <c r="F34" s="157" t="s">
        <v>24</v>
      </c>
      <c r="H34" s="3" t="s">
        <v>124</v>
      </c>
      <c r="I34" s="3" t="s">
        <v>1</v>
      </c>
    </row>
    <row r="35" spans="1:9" ht="28.5">
      <c r="A35" s="157" t="s">
        <v>19</v>
      </c>
      <c r="B35" s="157" t="s">
        <v>141</v>
      </c>
      <c r="C35" s="157" t="s">
        <v>74</v>
      </c>
      <c r="D35" s="157" t="s">
        <v>142</v>
      </c>
      <c r="E35" s="157"/>
      <c r="F35" s="157" t="s">
        <v>24</v>
      </c>
      <c r="H35" s="3" t="s">
        <v>124</v>
      </c>
      <c r="I35" s="3" t="s">
        <v>1</v>
      </c>
    </row>
    <row r="36" spans="1:9" ht="28.5">
      <c r="A36" s="157" t="s">
        <v>19</v>
      </c>
      <c r="B36" s="157" t="s">
        <v>143</v>
      </c>
      <c r="C36" s="157" t="s">
        <v>74</v>
      </c>
      <c r="D36" s="157" t="s">
        <v>144</v>
      </c>
      <c r="E36" s="157"/>
      <c r="F36" s="157" t="s">
        <v>24</v>
      </c>
      <c r="H36" s="3" t="s">
        <v>124</v>
      </c>
      <c r="I36" s="3" t="s">
        <v>1</v>
      </c>
    </row>
    <row r="37" spans="1:9" ht="28.5">
      <c r="A37" s="157" t="s">
        <v>19</v>
      </c>
      <c r="B37" s="157" t="s">
        <v>145</v>
      </c>
      <c r="C37" s="157" t="s">
        <v>74</v>
      </c>
      <c r="D37" s="157" t="s">
        <v>146</v>
      </c>
      <c r="E37" s="157"/>
      <c r="F37" s="157" t="s">
        <v>24</v>
      </c>
      <c r="H37" s="3" t="s">
        <v>124</v>
      </c>
      <c r="I37" s="3" t="s">
        <v>1</v>
      </c>
    </row>
    <row r="38" spans="1:9" ht="28.5">
      <c r="A38" s="157" t="s">
        <v>19</v>
      </c>
      <c r="B38" s="157" t="s">
        <v>147</v>
      </c>
      <c r="C38" s="157" t="s">
        <v>74</v>
      </c>
      <c r="D38" s="157" t="s">
        <v>146</v>
      </c>
      <c r="E38" s="157"/>
      <c r="F38" s="157" t="s">
        <v>24</v>
      </c>
      <c r="H38" s="3" t="s">
        <v>124</v>
      </c>
      <c r="I38" s="3" t="s">
        <v>1</v>
      </c>
    </row>
    <row r="39" spans="1:9" ht="28.5">
      <c r="A39" s="157" t="s">
        <v>19</v>
      </c>
      <c r="B39" s="157" t="s">
        <v>148</v>
      </c>
      <c r="C39" s="157" t="s">
        <v>74</v>
      </c>
      <c r="D39" s="157" t="s">
        <v>99</v>
      </c>
      <c r="E39" s="157"/>
      <c r="F39" s="157" t="s">
        <v>24</v>
      </c>
      <c r="H39" s="3" t="s">
        <v>124</v>
      </c>
      <c r="I39" s="3" t="s">
        <v>1</v>
      </c>
    </row>
    <row r="40" spans="1:9" ht="28.5">
      <c r="A40" s="157" t="s">
        <v>19</v>
      </c>
      <c r="B40" s="157" t="s">
        <v>149</v>
      </c>
      <c r="C40" s="157" t="s">
        <v>74</v>
      </c>
      <c r="D40" s="157" t="s">
        <v>99</v>
      </c>
      <c r="E40" s="157"/>
      <c r="F40" s="157" t="s">
        <v>24</v>
      </c>
      <c r="H40" s="3" t="s">
        <v>124</v>
      </c>
      <c r="I40" s="3" t="s">
        <v>1</v>
      </c>
    </row>
    <row r="41" spans="1:9" ht="28.5">
      <c r="A41" s="157" t="s">
        <v>19</v>
      </c>
      <c r="B41" s="157" t="s">
        <v>150</v>
      </c>
      <c r="C41" s="157" t="s">
        <v>74</v>
      </c>
      <c r="D41" s="157" t="s">
        <v>99</v>
      </c>
      <c r="E41" s="157"/>
      <c r="F41" s="157" t="s">
        <v>24</v>
      </c>
      <c r="H41" s="3" t="s">
        <v>124</v>
      </c>
      <c r="I41" s="3" t="s">
        <v>1</v>
      </c>
    </row>
    <row r="42" spans="1:9" ht="28.5">
      <c r="A42" s="157" t="s">
        <v>19</v>
      </c>
      <c r="B42" s="157" t="s">
        <v>151</v>
      </c>
      <c r="C42" s="157" t="s">
        <v>74</v>
      </c>
      <c r="D42" s="157" t="s">
        <v>99</v>
      </c>
      <c r="E42" s="157"/>
      <c r="F42" s="157" t="s">
        <v>24</v>
      </c>
      <c r="H42" s="3" t="s">
        <v>124</v>
      </c>
      <c r="I42" s="3" t="s">
        <v>1</v>
      </c>
    </row>
    <row r="43" spans="1:9" ht="28.5">
      <c r="A43" s="157" t="s">
        <v>19</v>
      </c>
      <c r="B43" s="157" t="s">
        <v>152</v>
      </c>
      <c r="C43" s="157" t="s">
        <v>74</v>
      </c>
      <c r="D43" s="157" t="s">
        <v>99</v>
      </c>
      <c r="E43" s="157"/>
      <c r="F43" s="157" t="s">
        <v>24</v>
      </c>
      <c r="H43" s="3" t="s">
        <v>124</v>
      </c>
      <c r="I43" s="3" t="s">
        <v>1</v>
      </c>
    </row>
    <row r="44" spans="1:9" ht="14.25">
      <c r="A44" s="157" t="s">
        <v>10</v>
      </c>
      <c r="B44" s="157" t="s">
        <v>153</v>
      </c>
      <c r="C44" s="157" t="s">
        <v>74</v>
      </c>
      <c r="D44" s="157" t="s">
        <v>154</v>
      </c>
      <c r="E44" s="157"/>
      <c r="F44" s="157" t="s">
        <v>23</v>
      </c>
      <c r="H44" s="3" t="s">
        <v>46</v>
      </c>
      <c r="I44" s="3" t="s">
        <v>1</v>
      </c>
    </row>
    <row r="45" spans="1:9" ht="14.25">
      <c r="A45" s="157" t="s">
        <v>10</v>
      </c>
      <c r="B45" s="157" t="s">
        <v>155</v>
      </c>
      <c r="C45" s="157" t="s">
        <v>74</v>
      </c>
      <c r="D45" s="157" t="s">
        <v>154</v>
      </c>
      <c r="E45" s="157"/>
      <c r="F45" s="157" t="s">
        <v>23</v>
      </c>
      <c r="H45" s="3" t="s">
        <v>46</v>
      </c>
      <c r="I45" s="3" t="s">
        <v>1</v>
      </c>
    </row>
    <row r="46" spans="1:9" ht="28.5">
      <c r="A46" s="157" t="s">
        <v>11</v>
      </c>
      <c r="B46" s="157" t="s">
        <v>156</v>
      </c>
      <c r="C46" s="157" t="s">
        <v>74</v>
      </c>
      <c r="D46" s="157" t="s">
        <v>157</v>
      </c>
      <c r="E46" s="157"/>
      <c r="F46" s="157" t="s">
        <v>24</v>
      </c>
      <c r="H46" s="3" t="s">
        <v>1</v>
      </c>
      <c r="I46" s="3" t="s">
        <v>1</v>
      </c>
    </row>
    <row r="47" spans="1:9" ht="28.5">
      <c r="A47" s="157" t="s">
        <v>11</v>
      </c>
      <c r="B47" s="157" t="s">
        <v>158</v>
      </c>
      <c r="C47" s="157" t="s">
        <v>74</v>
      </c>
      <c r="D47" s="157" t="s">
        <v>159</v>
      </c>
      <c r="E47" s="157"/>
      <c r="F47" s="157" t="s">
        <v>24</v>
      </c>
      <c r="H47" s="3" t="s">
        <v>1</v>
      </c>
      <c r="I47" s="3" t="s">
        <v>1</v>
      </c>
    </row>
    <row r="48" spans="1:9" ht="28.5">
      <c r="A48" s="157" t="s">
        <v>11</v>
      </c>
      <c r="B48" s="157" t="s">
        <v>160</v>
      </c>
      <c r="C48" s="157" t="s">
        <v>74</v>
      </c>
      <c r="D48" s="157" t="s">
        <v>161</v>
      </c>
      <c r="E48" s="157"/>
      <c r="F48" s="157" t="s">
        <v>24</v>
      </c>
      <c r="H48" s="3" t="s">
        <v>1</v>
      </c>
      <c r="I48" s="3" t="s">
        <v>1</v>
      </c>
    </row>
    <row r="49" spans="1:9" ht="28.5">
      <c r="A49" s="157" t="s">
        <v>11</v>
      </c>
      <c r="B49" s="157" t="s">
        <v>162</v>
      </c>
      <c r="C49" s="157" t="s">
        <v>74</v>
      </c>
      <c r="D49" s="157" t="s">
        <v>163</v>
      </c>
      <c r="E49" s="157"/>
      <c r="F49" s="157" t="s">
        <v>24</v>
      </c>
      <c r="H49" s="3" t="s">
        <v>1</v>
      </c>
      <c r="I49" s="3" t="s">
        <v>1</v>
      </c>
    </row>
    <row r="50" spans="1:9" ht="14.25">
      <c r="A50" s="157" t="s">
        <v>12</v>
      </c>
      <c r="B50" s="157" t="s">
        <v>164</v>
      </c>
      <c r="C50" s="157" t="s">
        <v>111</v>
      </c>
      <c r="D50" s="157"/>
      <c r="E50" s="157" t="s">
        <v>112</v>
      </c>
      <c r="F50" s="157" t="s">
        <v>24</v>
      </c>
      <c r="H50" s="3" t="s">
        <v>46</v>
      </c>
      <c r="I50" s="3" t="s">
        <v>1</v>
      </c>
    </row>
    <row r="51" spans="1:9" ht="14.25">
      <c r="A51" s="157" t="s">
        <v>13</v>
      </c>
      <c r="B51" s="157" t="s">
        <v>165</v>
      </c>
      <c r="C51" s="157" t="s">
        <v>74</v>
      </c>
      <c r="D51" s="157" t="s">
        <v>166</v>
      </c>
      <c r="E51" s="157"/>
      <c r="F51" s="157" t="s">
        <v>24</v>
      </c>
      <c r="H51" s="3" t="s">
        <v>46</v>
      </c>
      <c r="I51" s="3" t="s">
        <v>1</v>
      </c>
    </row>
    <row r="52" spans="1:9" ht="14.25">
      <c r="A52" s="157" t="s">
        <v>13</v>
      </c>
      <c r="B52" s="157" t="s">
        <v>167</v>
      </c>
      <c r="C52" s="157" t="s">
        <v>74</v>
      </c>
      <c r="D52" s="157" t="s">
        <v>168</v>
      </c>
      <c r="E52" s="157"/>
      <c r="F52" s="157" t="s">
        <v>23</v>
      </c>
      <c r="H52" s="3" t="s">
        <v>46</v>
      </c>
      <c r="I52" s="3" t="s">
        <v>1</v>
      </c>
    </row>
    <row r="53" spans="1:9" ht="14.25">
      <c r="A53" s="157" t="s">
        <v>13</v>
      </c>
      <c r="B53" s="157" t="s">
        <v>169</v>
      </c>
      <c r="C53" s="157" t="s">
        <v>74</v>
      </c>
      <c r="D53" s="157" t="s">
        <v>170</v>
      </c>
      <c r="E53" s="157"/>
      <c r="F53" s="157" t="s">
        <v>24</v>
      </c>
      <c r="H53" s="3" t="s">
        <v>46</v>
      </c>
      <c r="I53" s="3" t="s">
        <v>1</v>
      </c>
    </row>
    <row r="54" spans="1:9" ht="14.25">
      <c r="A54" s="157" t="s">
        <v>13</v>
      </c>
      <c r="B54" s="157" t="s">
        <v>171</v>
      </c>
      <c r="C54" s="157" t="s">
        <v>74</v>
      </c>
      <c r="D54" s="157" t="s">
        <v>172</v>
      </c>
      <c r="E54" s="157"/>
      <c r="F54" s="157" t="s">
        <v>24</v>
      </c>
      <c r="H54" s="3" t="s">
        <v>46</v>
      </c>
      <c r="I54" s="3" t="s">
        <v>1</v>
      </c>
    </row>
    <row r="55" spans="1:9" ht="14.25">
      <c r="A55" s="157" t="s">
        <v>13</v>
      </c>
      <c r="B55" s="157" t="s">
        <v>173</v>
      </c>
      <c r="C55" s="157" t="s">
        <v>74</v>
      </c>
      <c r="D55" s="157" t="s">
        <v>174</v>
      </c>
      <c r="E55" s="157"/>
      <c r="F55" s="157" t="s">
        <v>24</v>
      </c>
      <c r="H55" s="3" t="s">
        <v>46</v>
      </c>
      <c r="I55" s="3" t="s">
        <v>1</v>
      </c>
    </row>
    <row r="56" spans="1:9" ht="42.75">
      <c r="A56" s="157" t="s">
        <v>13</v>
      </c>
      <c r="B56" s="157" t="s">
        <v>175</v>
      </c>
      <c r="C56" s="157" t="s">
        <v>74</v>
      </c>
      <c r="D56" s="157" t="s">
        <v>176</v>
      </c>
      <c r="E56" s="157"/>
      <c r="F56" s="157" t="s">
        <v>24</v>
      </c>
      <c r="H56" s="3" t="s">
        <v>46</v>
      </c>
      <c r="I56" s="3" t="s">
        <v>1</v>
      </c>
    </row>
    <row r="57" spans="1:9" ht="14.25">
      <c r="A57" s="157" t="s">
        <v>13</v>
      </c>
      <c r="B57" s="157" t="s">
        <v>177</v>
      </c>
      <c r="C57" s="157" t="s">
        <v>74</v>
      </c>
      <c r="D57" s="157" t="s">
        <v>154</v>
      </c>
      <c r="E57" s="157"/>
      <c r="F57" s="157" t="s">
        <v>24</v>
      </c>
      <c r="H57" s="3" t="s">
        <v>46</v>
      </c>
      <c r="I57" s="3" t="s">
        <v>1</v>
      </c>
    </row>
    <row r="58" spans="1:9" ht="14.25">
      <c r="A58" s="157" t="s">
        <v>14</v>
      </c>
      <c r="B58" s="157" t="s">
        <v>178</v>
      </c>
      <c r="C58" s="157" t="s">
        <v>74</v>
      </c>
      <c r="D58" s="157" t="s">
        <v>99</v>
      </c>
      <c r="E58" s="157"/>
      <c r="F58" s="157" t="s">
        <v>23</v>
      </c>
      <c r="H58" s="3" t="s">
        <v>46</v>
      </c>
      <c r="I58" s="3" t="s">
        <v>1</v>
      </c>
    </row>
    <row r="59" spans="1:9" ht="14.25">
      <c r="A59" s="157" t="s">
        <v>14</v>
      </c>
      <c r="B59" s="157" t="s">
        <v>179</v>
      </c>
      <c r="C59" s="157" t="s">
        <v>74</v>
      </c>
      <c r="D59" s="157" t="s">
        <v>99</v>
      </c>
      <c r="E59" s="157"/>
      <c r="F59" s="157" t="s">
        <v>23</v>
      </c>
      <c r="H59" s="3" t="s">
        <v>46</v>
      </c>
      <c r="I59" s="3" t="s">
        <v>1</v>
      </c>
    </row>
    <row r="60" spans="1:9" ht="14.25">
      <c r="A60" s="157" t="s">
        <v>14</v>
      </c>
      <c r="B60" s="157" t="s">
        <v>180</v>
      </c>
      <c r="C60" s="157" t="s">
        <v>74</v>
      </c>
      <c r="D60" s="157" t="s">
        <v>99</v>
      </c>
      <c r="E60" s="157"/>
      <c r="F60" s="157" t="s">
        <v>23</v>
      </c>
      <c r="H60" s="3" t="s">
        <v>46</v>
      </c>
      <c r="I60" s="3" t="s">
        <v>1</v>
      </c>
    </row>
    <row r="61" spans="1:9" ht="14.25">
      <c r="A61" s="157" t="s">
        <v>14</v>
      </c>
      <c r="B61" s="157" t="s">
        <v>181</v>
      </c>
      <c r="C61" s="157" t="s">
        <v>111</v>
      </c>
      <c r="D61" s="157"/>
      <c r="E61" s="157" t="s">
        <v>182</v>
      </c>
      <c r="F61" s="157" t="s">
        <v>23</v>
      </c>
      <c r="H61" s="3" t="s">
        <v>46</v>
      </c>
      <c r="I61" s="3" t="s">
        <v>1</v>
      </c>
    </row>
    <row r="62" spans="1:9" ht="28.5">
      <c r="A62" s="157" t="s">
        <v>15</v>
      </c>
      <c r="B62" s="157" t="s">
        <v>183</v>
      </c>
      <c r="C62" s="157" t="s">
        <v>111</v>
      </c>
      <c r="D62" s="157"/>
      <c r="E62" s="157" t="s">
        <v>184</v>
      </c>
      <c r="F62" s="157" t="s">
        <v>23</v>
      </c>
      <c r="H62" s="3" t="s">
        <v>46</v>
      </c>
      <c r="I62" s="3" t="s">
        <v>1</v>
      </c>
    </row>
    <row r="63" spans="1:9" ht="42.75">
      <c r="A63" s="157" t="s">
        <v>16</v>
      </c>
      <c r="B63" s="157" t="s">
        <v>185</v>
      </c>
      <c r="C63" s="157" t="s">
        <v>74</v>
      </c>
      <c r="D63" s="157" t="s">
        <v>186</v>
      </c>
      <c r="E63" s="157"/>
      <c r="F63" s="157" t="s">
        <v>23</v>
      </c>
      <c r="H63" s="3" t="s">
        <v>46</v>
      </c>
      <c r="I63" s="3" t="s">
        <v>1</v>
      </c>
    </row>
    <row r="64" spans="1:9" ht="14.25">
      <c r="A64" s="157" t="s">
        <v>16</v>
      </c>
      <c r="B64" s="157" t="s">
        <v>187</v>
      </c>
      <c r="C64" s="157" t="s">
        <v>74</v>
      </c>
      <c r="D64" s="157" t="s">
        <v>188</v>
      </c>
      <c r="E64" s="157"/>
      <c r="F64" s="157" t="s">
        <v>23</v>
      </c>
      <c r="H64" s="3" t="s">
        <v>46</v>
      </c>
      <c r="I64" s="3" t="s">
        <v>1</v>
      </c>
    </row>
    <row r="65" spans="1:9" ht="28.5">
      <c r="A65" s="157" t="s">
        <v>189</v>
      </c>
      <c r="B65" s="157" t="s">
        <v>190</v>
      </c>
      <c r="C65" s="157" t="s">
        <v>74</v>
      </c>
      <c r="D65" s="157" t="s">
        <v>191</v>
      </c>
      <c r="E65" s="157"/>
      <c r="F65" s="157" t="s">
        <v>23</v>
      </c>
      <c r="H65" s="3" t="s">
        <v>46</v>
      </c>
      <c r="I65" s="3" t="s">
        <v>93</v>
      </c>
    </row>
    <row r="66" spans="1:9" ht="28.5">
      <c r="A66" s="157" t="s">
        <v>192</v>
      </c>
      <c r="B66" s="157" t="s">
        <v>190</v>
      </c>
      <c r="C66" s="157" t="s">
        <v>74</v>
      </c>
      <c r="D66" s="157" t="s">
        <v>191</v>
      </c>
      <c r="E66" s="157"/>
      <c r="F66" s="157" t="s">
        <v>23</v>
      </c>
      <c r="H66" s="3" t="s">
        <v>46</v>
      </c>
      <c r="I66" s="3" t="s">
        <v>93</v>
      </c>
    </row>
    <row r="67" spans="1:9" ht="42.75">
      <c r="A67" s="157" t="s">
        <v>44</v>
      </c>
      <c r="B67" s="157" t="s">
        <v>193</v>
      </c>
      <c r="C67" s="157" t="s">
        <v>74</v>
      </c>
      <c r="D67" s="157" t="s">
        <v>194</v>
      </c>
      <c r="E67" s="157"/>
      <c r="F67" s="157" t="s">
        <v>24</v>
      </c>
      <c r="H67" s="3" t="s">
        <v>82</v>
      </c>
    </row>
    <row r="68" spans="1:9" ht="14.25">
      <c r="A68" s="157" t="s">
        <v>44</v>
      </c>
      <c r="B68" s="157" t="s">
        <v>195</v>
      </c>
      <c r="C68" s="157" t="s">
        <v>111</v>
      </c>
      <c r="D68" s="157"/>
      <c r="E68" s="157" t="s">
        <v>112</v>
      </c>
      <c r="F68" s="157" t="s">
        <v>24</v>
      </c>
      <c r="H68" s="3" t="s">
        <v>82</v>
      </c>
    </row>
    <row r="69" spans="1:9" ht="28.5">
      <c r="A69" s="157" t="s">
        <v>44</v>
      </c>
      <c r="B69" s="157" t="s">
        <v>196</v>
      </c>
      <c r="C69" s="157" t="s">
        <v>74</v>
      </c>
      <c r="D69" s="157" t="s">
        <v>197</v>
      </c>
      <c r="E69" s="157"/>
      <c r="F69" s="157" t="s">
        <v>24</v>
      </c>
      <c r="H69" s="3" t="s">
        <v>82</v>
      </c>
    </row>
    <row r="70" spans="1:9" ht="14.25">
      <c r="A70" s="157" t="s">
        <v>43</v>
      </c>
      <c r="B70" s="157" t="s">
        <v>198</v>
      </c>
      <c r="C70" s="157" t="s">
        <v>74</v>
      </c>
      <c r="D70" s="157" t="s">
        <v>199</v>
      </c>
      <c r="E70" s="157"/>
      <c r="F70" s="157" t="s">
        <v>24</v>
      </c>
    </row>
    <row r="71" spans="1:9" ht="14.25">
      <c r="A71" s="157" t="s">
        <v>43</v>
      </c>
      <c r="B71" s="157" t="s">
        <v>200</v>
      </c>
      <c r="C71" s="157" t="s">
        <v>111</v>
      </c>
      <c r="D71" s="157"/>
      <c r="E71" s="157" t="s">
        <v>201</v>
      </c>
      <c r="F71" s="157" t="s">
        <v>24</v>
      </c>
      <c r="H71" s="3" t="s">
        <v>82</v>
      </c>
    </row>
    <row r="72" spans="1:9" ht="14.25">
      <c r="A72" s="157" t="s">
        <v>43</v>
      </c>
      <c r="B72" s="157" t="s">
        <v>202</v>
      </c>
      <c r="C72" s="157" t="s">
        <v>74</v>
      </c>
      <c r="D72" s="157" t="s">
        <v>203</v>
      </c>
      <c r="E72" s="157"/>
      <c r="F72" s="157" t="s">
        <v>24</v>
      </c>
      <c r="H72" s="3" t="s">
        <v>82</v>
      </c>
    </row>
    <row r="73" spans="1:9" ht="14.25">
      <c r="A73" s="157" t="s">
        <v>43</v>
      </c>
      <c r="B73" s="157" t="s">
        <v>204</v>
      </c>
      <c r="C73" s="157" t="s">
        <v>111</v>
      </c>
      <c r="D73" s="157"/>
      <c r="E73" s="157" t="s">
        <v>205</v>
      </c>
      <c r="F73" s="157" t="s">
        <v>24</v>
      </c>
      <c r="H73" s="3" t="s">
        <v>82</v>
      </c>
    </row>
    <row r="74" spans="1:9" ht="14.25">
      <c r="A74" s="157" t="s">
        <v>43</v>
      </c>
      <c r="B74" s="157" t="s">
        <v>206</v>
      </c>
      <c r="C74" s="157" t="s">
        <v>74</v>
      </c>
      <c r="D74" s="157" t="s">
        <v>207</v>
      </c>
      <c r="E74" s="157"/>
      <c r="F74" s="157" t="s">
        <v>24</v>
      </c>
      <c r="H74" s="3" t="s">
        <v>82</v>
      </c>
    </row>
    <row r="75" spans="1:9" ht="14.25">
      <c r="A75" s="157" t="s">
        <v>43</v>
      </c>
      <c r="B75" s="157" t="s">
        <v>208</v>
      </c>
      <c r="C75" s="157" t="s">
        <v>111</v>
      </c>
      <c r="D75" s="157"/>
      <c r="E75" s="157" t="s">
        <v>209</v>
      </c>
      <c r="F75" s="157" t="s">
        <v>24</v>
      </c>
      <c r="H75" s="3" t="s">
        <v>82</v>
      </c>
    </row>
    <row r="76" spans="1:9" ht="14.25">
      <c r="A76" s="157" t="s">
        <v>50</v>
      </c>
      <c r="B76" s="157" t="s">
        <v>210</v>
      </c>
      <c r="C76" s="157" t="s">
        <v>111</v>
      </c>
      <c r="D76" s="157"/>
      <c r="E76" s="157" t="s">
        <v>211</v>
      </c>
      <c r="F76" s="157" t="s">
        <v>23</v>
      </c>
      <c r="H76" s="3" t="s">
        <v>82</v>
      </c>
    </row>
    <row r="77" spans="1:9" ht="28.5">
      <c r="A77" s="157" t="s">
        <v>50</v>
      </c>
      <c r="B77" s="157" t="s">
        <v>212</v>
      </c>
      <c r="C77" s="157" t="s">
        <v>74</v>
      </c>
      <c r="D77" s="157" t="s">
        <v>213</v>
      </c>
      <c r="E77" s="157"/>
      <c r="F77" s="157" t="s">
        <v>23</v>
      </c>
      <c r="H77" s="3" t="s">
        <v>82</v>
      </c>
    </row>
    <row r="78" spans="1:9" ht="28.5">
      <c r="A78" s="157" t="s">
        <v>50</v>
      </c>
      <c r="B78" s="157" t="s">
        <v>214</v>
      </c>
      <c r="C78" s="157" t="s">
        <v>74</v>
      </c>
      <c r="D78" s="157" t="s">
        <v>215</v>
      </c>
      <c r="E78" s="157"/>
      <c r="F78" s="157" t="s">
        <v>23</v>
      </c>
      <c r="H78" s="3" t="s">
        <v>82</v>
      </c>
    </row>
    <row r="79" spans="1:9" ht="14.25">
      <c r="A79" s="157" t="s">
        <v>50</v>
      </c>
      <c r="B79" s="157" t="s">
        <v>216</v>
      </c>
      <c r="C79" s="157" t="s">
        <v>111</v>
      </c>
      <c r="D79" s="157"/>
      <c r="E79" s="157" t="s">
        <v>217</v>
      </c>
      <c r="F79" s="157" t="s">
        <v>23</v>
      </c>
      <c r="H79" s="3" t="s">
        <v>82</v>
      </c>
    </row>
    <row r="80" spans="1:9" ht="14.25">
      <c r="A80" s="157" t="s">
        <v>50</v>
      </c>
      <c r="B80" s="157" t="s">
        <v>218</v>
      </c>
      <c r="C80" s="157" t="s">
        <v>74</v>
      </c>
      <c r="D80" s="157" t="s">
        <v>219</v>
      </c>
      <c r="E80" s="157"/>
      <c r="F80" s="157" t="s">
        <v>23</v>
      </c>
      <c r="H80" s="3" t="s">
        <v>82</v>
      </c>
    </row>
    <row r="81" spans="1:8" ht="14.25">
      <c r="A81" s="157" t="s">
        <v>47</v>
      </c>
      <c r="B81" s="157" t="s">
        <v>220</v>
      </c>
      <c r="C81" s="157" t="s">
        <v>111</v>
      </c>
      <c r="D81" s="157"/>
      <c r="E81" s="157" t="s">
        <v>211</v>
      </c>
      <c r="F81" s="157" t="s">
        <v>23</v>
      </c>
      <c r="H81" s="3" t="s">
        <v>82</v>
      </c>
    </row>
    <row r="82" spans="1:8" ht="28.5">
      <c r="A82" s="157" t="s">
        <v>47</v>
      </c>
      <c r="B82" s="157" t="s">
        <v>221</v>
      </c>
      <c r="C82" s="157" t="s">
        <v>74</v>
      </c>
      <c r="D82" s="157" t="s">
        <v>213</v>
      </c>
      <c r="E82" s="157"/>
      <c r="F82" s="157" t="s">
        <v>23</v>
      </c>
      <c r="H82" s="3" t="s">
        <v>82</v>
      </c>
    </row>
    <row r="83" spans="1:8" ht="28.5">
      <c r="A83" s="157" t="s">
        <v>47</v>
      </c>
      <c r="B83" s="157" t="s">
        <v>222</v>
      </c>
      <c r="C83" s="157" t="s">
        <v>74</v>
      </c>
      <c r="D83" s="157" t="s">
        <v>215</v>
      </c>
      <c r="E83" s="157"/>
      <c r="F83" s="157" t="s">
        <v>23</v>
      </c>
      <c r="H83" s="3" t="s">
        <v>82</v>
      </c>
    </row>
    <row r="84" spans="1:8" ht="14.25">
      <c r="A84" s="157" t="s">
        <v>47</v>
      </c>
      <c r="B84" s="157" t="s">
        <v>223</v>
      </c>
      <c r="C84" s="157" t="s">
        <v>74</v>
      </c>
      <c r="D84" s="157" t="s">
        <v>224</v>
      </c>
      <c r="E84" s="157"/>
      <c r="F84" s="157" t="s">
        <v>23</v>
      </c>
      <c r="H84" s="3" t="s">
        <v>82</v>
      </c>
    </row>
    <row r="85" spans="1:8" ht="14.25">
      <c r="A85" s="157" t="s">
        <v>47</v>
      </c>
      <c r="B85" s="157" t="s">
        <v>225</v>
      </c>
      <c r="C85" s="157" t="s">
        <v>74</v>
      </c>
      <c r="D85" s="157" t="s">
        <v>219</v>
      </c>
      <c r="E85" s="157"/>
      <c r="F85" s="157" t="s">
        <v>23</v>
      </c>
      <c r="H85" s="3" t="s">
        <v>82</v>
      </c>
    </row>
    <row r="86" spans="1:8" ht="28.5">
      <c r="A86" s="157" t="s">
        <v>48</v>
      </c>
      <c r="B86" s="157" t="s">
        <v>226</v>
      </c>
      <c r="C86" s="157" t="s">
        <v>74</v>
      </c>
      <c r="D86" s="157" t="s">
        <v>227</v>
      </c>
      <c r="E86" s="157"/>
      <c r="F86" s="157" t="s">
        <v>24</v>
      </c>
      <c r="H86" s="3" t="s">
        <v>82</v>
      </c>
    </row>
    <row r="87" spans="1:8" ht="28.5">
      <c r="A87" s="157" t="s">
        <v>48</v>
      </c>
      <c r="B87" s="157" t="s">
        <v>228</v>
      </c>
      <c r="C87" s="157" t="s">
        <v>111</v>
      </c>
      <c r="D87" s="157"/>
      <c r="E87" s="157" t="s">
        <v>229</v>
      </c>
      <c r="F87" s="157" t="s">
        <v>24</v>
      </c>
      <c r="H87" s="3" t="s">
        <v>82</v>
      </c>
    </row>
    <row r="88" spans="1:8" ht="28.5">
      <c r="A88" s="157" t="s">
        <v>48</v>
      </c>
      <c r="B88" s="157" t="s">
        <v>230</v>
      </c>
      <c r="C88" s="157" t="s">
        <v>74</v>
      </c>
      <c r="D88" s="157" t="s">
        <v>231</v>
      </c>
      <c r="E88" s="157"/>
      <c r="F88" s="157" t="s">
        <v>24</v>
      </c>
      <c r="H88" s="3" t="s">
        <v>82</v>
      </c>
    </row>
    <row r="89" spans="1:8" ht="28.5">
      <c r="A89" s="157" t="s">
        <v>48</v>
      </c>
      <c r="B89" s="157" t="s">
        <v>232</v>
      </c>
      <c r="C89" s="157" t="s">
        <v>74</v>
      </c>
      <c r="D89" s="157" t="s">
        <v>233</v>
      </c>
      <c r="E89" s="157"/>
      <c r="F89" s="157" t="s">
        <v>24</v>
      </c>
      <c r="H89" s="3" t="s">
        <v>82</v>
      </c>
    </row>
    <row r="90" spans="1:8" ht="28.5">
      <c r="A90" s="157" t="s">
        <v>48</v>
      </c>
      <c r="B90" s="157" t="s">
        <v>234</v>
      </c>
      <c r="C90" s="157" t="s">
        <v>74</v>
      </c>
      <c r="D90" s="157" t="s">
        <v>99</v>
      </c>
      <c r="E90" s="157"/>
      <c r="F90" s="157" t="s">
        <v>24</v>
      </c>
      <c r="H90" s="3" t="s">
        <v>82</v>
      </c>
    </row>
    <row r="91" spans="1:8" ht="28.5">
      <c r="A91" s="157" t="s">
        <v>48</v>
      </c>
      <c r="B91" s="157" t="s">
        <v>235</v>
      </c>
      <c r="C91" s="157" t="s">
        <v>74</v>
      </c>
      <c r="D91" s="157" t="s">
        <v>236</v>
      </c>
      <c r="E91" s="157"/>
      <c r="F91" s="157" t="s">
        <v>24</v>
      </c>
      <c r="H91" s="3" t="s">
        <v>82</v>
      </c>
    </row>
    <row r="92" spans="1:8" ht="28.5">
      <c r="A92" s="157" t="s">
        <v>51</v>
      </c>
      <c r="B92" s="157" t="s">
        <v>237</v>
      </c>
      <c r="C92" s="157" t="s">
        <v>74</v>
      </c>
      <c r="D92" s="157" t="s">
        <v>219</v>
      </c>
      <c r="E92" s="157"/>
      <c r="F92" s="157" t="s">
        <v>23</v>
      </c>
      <c r="H92" s="3" t="s">
        <v>82</v>
      </c>
    </row>
    <row r="93" spans="1:8" ht="28.5">
      <c r="A93" s="157" t="s">
        <v>51</v>
      </c>
      <c r="B93" s="157" t="s">
        <v>238</v>
      </c>
      <c r="C93" s="157" t="s">
        <v>74</v>
      </c>
      <c r="D93" s="157" t="s">
        <v>219</v>
      </c>
      <c r="E93" s="157"/>
      <c r="F93" s="157" t="s">
        <v>23</v>
      </c>
      <c r="H93" s="3" t="s">
        <v>82</v>
      </c>
    </row>
    <row r="94" spans="1:8" ht="28.5">
      <c r="A94" s="157" t="s">
        <v>51</v>
      </c>
      <c r="B94" s="157" t="s">
        <v>239</v>
      </c>
      <c r="C94" s="157" t="s">
        <v>74</v>
      </c>
      <c r="D94" s="157" t="s">
        <v>240</v>
      </c>
      <c r="E94" s="157"/>
      <c r="F94" s="157" t="s">
        <v>23</v>
      </c>
      <c r="H94" s="3" t="s">
        <v>82</v>
      </c>
    </row>
    <row r="95" spans="1:8" ht="28.5">
      <c r="A95" s="157" t="s">
        <v>51</v>
      </c>
      <c r="B95" s="157" t="s">
        <v>241</v>
      </c>
      <c r="C95" s="157" t="s">
        <v>74</v>
      </c>
      <c r="D95" s="157" t="s">
        <v>240</v>
      </c>
      <c r="E95" s="157"/>
      <c r="F95" s="157" t="s">
        <v>23</v>
      </c>
      <c r="H95" s="3" t="s">
        <v>82</v>
      </c>
    </row>
    <row r="96" spans="1:8" ht="28.5">
      <c r="A96" s="157" t="s">
        <v>52</v>
      </c>
      <c r="B96" s="157" t="s">
        <v>242</v>
      </c>
      <c r="C96" s="157" t="s">
        <v>74</v>
      </c>
      <c r="D96" s="157" t="s">
        <v>243</v>
      </c>
      <c r="E96" s="157"/>
      <c r="F96" s="157" t="s">
        <v>24</v>
      </c>
      <c r="H96" s="3" t="s">
        <v>82</v>
      </c>
    </row>
    <row r="97" spans="1:8" ht="28.5">
      <c r="A97" s="157" t="s">
        <v>52</v>
      </c>
      <c r="B97" s="157" t="s">
        <v>244</v>
      </c>
      <c r="C97" s="157" t="s">
        <v>74</v>
      </c>
      <c r="D97" s="157" t="s">
        <v>243</v>
      </c>
      <c r="E97" s="157"/>
      <c r="F97" s="157" t="s">
        <v>24</v>
      </c>
      <c r="H97" s="3" t="s">
        <v>82</v>
      </c>
    </row>
    <row r="98" spans="1:8" ht="28.5">
      <c r="A98" s="157" t="s">
        <v>52</v>
      </c>
      <c r="B98" s="157" t="s">
        <v>245</v>
      </c>
      <c r="C98" s="157" t="s">
        <v>74</v>
      </c>
      <c r="D98" s="157" t="s">
        <v>243</v>
      </c>
      <c r="E98" s="157"/>
      <c r="F98" s="157" t="s">
        <v>24</v>
      </c>
      <c r="H98" s="3" t="s">
        <v>82</v>
      </c>
    </row>
    <row r="99" spans="1:8" ht="28.5">
      <c r="A99" s="157" t="s">
        <v>52</v>
      </c>
      <c r="B99" s="157" t="s">
        <v>246</v>
      </c>
      <c r="C99" s="157" t="s">
        <v>74</v>
      </c>
      <c r="D99" s="157" t="s">
        <v>243</v>
      </c>
      <c r="E99" s="157"/>
      <c r="F99" s="157" t="s">
        <v>24</v>
      </c>
      <c r="H99" s="3" t="s">
        <v>82</v>
      </c>
    </row>
    <row r="100" spans="1:8" ht="28.5">
      <c r="A100" s="157" t="s">
        <v>52</v>
      </c>
      <c r="B100" s="157" t="s">
        <v>247</v>
      </c>
      <c r="C100" s="157" t="s">
        <v>74</v>
      </c>
      <c r="D100" s="157" t="s">
        <v>243</v>
      </c>
      <c r="E100" s="157"/>
      <c r="F100" s="157" t="s">
        <v>24</v>
      </c>
      <c r="H100" s="3" t="s">
        <v>82</v>
      </c>
    </row>
    <row r="101" spans="1:8" ht="28.5">
      <c r="A101" s="157" t="s">
        <v>52</v>
      </c>
      <c r="B101" s="157" t="s">
        <v>248</v>
      </c>
      <c r="C101" s="157" t="s">
        <v>74</v>
      </c>
      <c r="D101" s="157" t="s">
        <v>243</v>
      </c>
      <c r="E101" s="157"/>
      <c r="F101" s="157" t="s">
        <v>24</v>
      </c>
      <c r="H101" s="3" t="s">
        <v>82</v>
      </c>
    </row>
    <row r="102" spans="1:8" ht="28.5">
      <c r="A102" s="157" t="s">
        <v>52</v>
      </c>
      <c r="B102" s="157" t="s">
        <v>249</v>
      </c>
      <c r="C102" s="157" t="s">
        <v>74</v>
      </c>
      <c r="D102" s="157" t="s">
        <v>243</v>
      </c>
      <c r="E102" s="157"/>
      <c r="F102" s="157" t="s">
        <v>24</v>
      </c>
      <c r="H102" s="3" t="s">
        <v>82</v>
      </c>
    </row>
    <row r="103" spans="1:8" ht="28.5">
      <c r="A103" s="157" t="s">
        <v>52</v>
      </c>
      <c r="B103" s="157" t="s">
        <v>250</v>
      </c>
      <c r="C103" s="157" t="s">
        <v>74</v>
      </c>
      <c r="D103" s="157" t="s">
        <v>243</v>
      </c>
      <c r="E103" s="157"/>
      <c r="F103" s="157" t="s">
        <v>24</v>
      </c>
      <c r="H103" s="3" t="s">
        <v>82</v>
      </c>
    </row>
    <row r="104" spans="1:8" ht="28.5">
      <c r="A104" s="157" t="s">
        <v>52</v>
      </c>
      <c r="B104" s="157" t="s">
        <v>251</v>
      </c>
      <c r="C104" s="157" t="s">
        <v>74</v>
      </c>
      <c r="D104" s="157" t="s">
        <v>243</v>
      </c>
      <c r="E104" s="157"/>
      <c r="F104" s="157" t="s">
        <v>24</v>
      </c>
      <c r="H104" s="3" t="s">
        <v>82</v>
      </c>
    </row>
    <row r="105" spans="1:8" ht="28.5">
      <c r="A105" s="157" t="s">
        <v>52</v>
      </c>
      <c r="B105" s="157" t="s">
        <v>252</v>
      </c>
      <c r="C105" s="157" t="s">
        <v>74</v>
      </c>
      <c r="D105" s="157" t="s">
        <v>243</v>
      </c>
      <c r="E105" s="157"/>
      <c r="F105" s="157" t="s">
        <v>24</v>
      </c>
      <c r="H105" s="3" t="s">
        <v>82</v>
      </c>
    </row>
    <row r="106" spans="1:8" ht="28.5">
      <c r="A106" s="157" t="s">
        <v>52</v>
      </c>
      <c r="B106" s="157" t="s">
        <v>253</v>
      </c>
      <c r="C106" s="157" t="s">
        <v>74</v>
      </c>
      <c r="D106" s="157" t="s">
        <v>243</v>
      </c>
      <c r="E106" s="157"/>
      <c r="F106" s="157" t="s">
        <v>24</v>
      </c>
      <c r="H106" s="3" t="s">
        <v>82</v>
      </c>
    </row>
    <row r="107" spans="1:8" ht="28.5">
      <c r="A107" s="157" t="s">
        <v>52</v>
      </c>
      <c r="B107" s="157" t="s">
        <v>254</v>
      </c>
      <c r="C107" s="157" t="s">
        <v>74</v>
      </c>
      <c r="D107" s="157" t="s">
        <v>255</v>
      </c>
      <c r="E107" s="157"/>
      <c r="F107" s="157" t="s">
        <v>24</v>
      </c>
      <c r="H107" s="3" t="s">
        <v>82</v>
      </c>
    </row>
    <row r="108" spans="1:8" ht="28.5">
      <c r="A108" s="157" t="s">
        <v>52</v>
      </c>
      <c r="B108" s="157" t="s">
        <v>256</v>
      </c>
      <c r="C108" s="157" t="s">
        <v>74</v>
      </c>
      <c r="D108" s="157" t="s">
        <v>257</v>
      </c>
      <c r="E108" s="157"/>
      <c r="F108" s="157" t="s">
        <v>24</v>
      </c>
      <c r="H108" s="3" t="s">
        <v>82</v>
      </c>
    </row>
    <row r="109" spans="1:8" ht="28.5">
      <c r="A109" s="157" t="s">
        <v>52</v>
      </c>
      <c r="B109" s="157" t="s">
        <v>258</v>
      </c>
      <c r="C109" s="157" t="s">
        <v>74</v>
      </c>
      <c r="D109" s="157" t="s">
        <v>259</v>
      </c>
      <c r="E109" s="157"/>
      <c r="F109" s="157" t="s">
        <v>24</v>
      </c>
      <c r="H109" s="3" t="s">
        <v>82</v>
      </c>
    </row>
    <row r="110" spans="1:8" ht="28.5">
      <c r="A110" s="157" t="s">
        <v>25</v>
      </c>
      <c r="B110" s="157" t="s">
        <v>260</v>
      </c>
      <c r="C110" s="157" t="s">
        <v>74</v>
      </c>
      <c r="D110" s="157" t="s">
        <v>261</v>
      </c>
      <c r="E110" s="157"/>
      <c r="F110" s="157" t="s">
        <v>24</v>
      </c>
      <c r="H110" s="3" t="s">
        <v>82</v>
      </c>
    </row>
    <row r="111" spans="1:8" ht="28.5">
      <c r="A111" s="157" t="s">
        <v>26</v>
      </c>
      <c r="B111" s="157" t="s">
        <v>262</v>
      </c>
      <c r="C111" s="157" t="s">
        <v>74</v>
      </c>
      <c r="D111" s="157" t="s">
        <v>263</v>
      </c>
      <c r="E111" s="157"/>
      <c r="F111" s="157" t="s">
        <v>24</v>
      </c>
      <c r="H111" s="3" t="s">
        <v>82</v>
      </c>
    </row>
    <row r="112" spans="1:8" ht="28.5">
      <c r="A112" s="157" t="s">
        <v>27</v>
      </c>
      <c r="B112" s="157" t="s">
        <v>264</v>
      </c>
      <c r="C112" s="157" t="s">
        <v>74</v>
      </c>
      <c r="D112" s="157" t="s">
        <v>263</v>
      </c>
      <c r="E112" s="157"/>
      <c r="F112" s="157" t="s">
        <v>24</v>
      </c>
      <c r="H112" s="3" t="s">
        <v>82</v>
      </c>
    </row>
    <row r="113" spans="1:8" ht="14.25">
      <c r="A113" s="157" t="s">
        <v>49</v>
      </c>
      <c r="B113" s="157" t="s">
        <v>265</v>
      </c>
      <c r="C113" s="157" t="s">
        <v>74</v>
      </c>
      <c r="D113" s="157" t="s">
        <v>266</v>
      </c>
      <c r="E113" s="157"/>
      <c r="F113" s="157" t="s">
        <v>24</v>
      </c>
      <c r="H113" s="3" t="s">
        <v>82</v>
      </c>
    </row>
    <row r="114" spans="1:8" ht="14.25">
      <c r="A114" s="157" t="s">
        <v>49</v>
      </c>
      <c r="B114" s="157" t="s">
        <v>267</v>
      </c>
      <c r="C114" s="157" t="s">
        <v>111</v>
      </c>
      <c r="D114" s="157"/>
      <c r="E114" s="157" t="s">
        <v>205</v>
      </c>
      <c r="F114" s="157" t="s">
        <v>24</v>
      </c>
      <c r="H114" s="3" t="s">
        <v>82</v>
      </c>
    </row>
    <row r="115" spans="1:8" ht="28.5">
      <c r="A115" s="157" t="s">
        <v>28</v>
      </c>
      <c r="B115" s="157" t="s">
        <v>120</v>
      </c>
      <c r="C115" s="157" t="s">
        <v>74</v>
      </c>
      <c r="D115" s="157" t="s">
        <v>121</v>
      </c>
      <c r="E115" s="157"/>
      <c r="F115" s="157" t="s">
        <v>23</v>
      </c>
      <c r="H115" s="3" t="s">
        <v>82</v>
      </c>
    </row>
    <row r="116" spans="1:8" ht="28.5">
      <c r="A116" s="157" t="s">
        <v>28</v>
      </c>
      <c r="B116" s="157" t="s">
        <v>114</v>
      </c>
      <c r="C116" s="157" t="s">
        <v>74</v>
      </c>
      <c r="D116" s="157" t="s">
        <v>115</v>
      </c>
      <c r="E116" s="157"/>
      <c r="F116" s="157" t="s">
        <v>23</v>
      </c>
      <c r="H116" s="3" t="s">
        <v>82</v>
      </c>
    </row>
    <row r="117" spans="1:8" ht="28.5">
      <c r="A117" s="157" t="s">
        <v>29</v>
      </c>
      <c r="B117" s="157" t="s">
        <v>120</v>
      </c>
      <c r="C117" s="157" t="s">
        <v>74</v>
      </c>
      <c r="D117" s="157" t="s">
        <v>121</v>
      </c>
      <c r="E117" s="157"/>
      <c r="F117" s="157" t="s">
        <v>23</v>
      </c>
      <c r="H117" s="3" t="s">
        <v>82</v>
      </c>
    </row>
    <row r="118" spans="1:8" ht="28.5">
      <c r="A118" s="157" t="s">
        <v>29</v>
      </c>
      <c r="B118" s="157" t="s">
        <v>114</v>
      </c>
      <c r="C118" s="157" t="s">
        <v>74</v>
      </c>
      <c r="D118" s="157" t="s">
        <v>268</v>
      </c>
      <c r="E118" s="157"/>
      <c r="F118" s="157" t="s">
        <v>23</v>
      </c>
      <c r="H118" s="3" t="s">
        <v>82</v>
      </c>
    </row>
    <row r="119" spans="1:8" ht="14.25">
      <c r="A119" s="157" t="s">
        <v>30</v>
      </c>
      <c r="B119" s="157" t="s">
        <v>269</v>
      </c>
      <c r="C119" s="157" t="s">
        <v>111</v>
      </c>
      <c r="D119" s="157"/>
      <c r="E119" s="157" t="s">
        <v>270</v>
      </c>
      <c r="F119" s="157" t="s">
        <v>24</v>
      </c>
      <c r="H119" s="3" t="s">
        <v>82</v>
      </c>
    </row>
    <row r="120" spans="1:8" ht="42.75">
      <c r="A120" s="157" t="s">
        <v>31</v>
      </c>
      <c r="B120" s="157" t="s">
        <v>271</v>
      </c>
      <c r="C120" s="157" t="s">
        <v>74</v>
      </c>
      <c r="D120" s="157" t="s">
        <v>272</v>
      </c>
      <c r="E120" s="157"/>
      <c r="F120" s="157" t="s">
        <v>23</v>
      </c>
      <c r="H120" s="3" t="s">
        <v>82</v>
      </c>
    </row>
    <row r="121" spans="1:8" ht="14.25">
      <c r="A121" s="157" t="s">
        <v>31</v>
      </c>
      <c r="B121" s="157" t="s">
        <v>273</v>
      </c>
      <c r="C121" s="157" t="s">
        <v>74</v>
      </c>
      <c r="D121" s="157" t="s">
        <v>274</v>
      </c>
      <c r="E121" s="157"/>
      <c r="F121" s="157" t="s">
        <v>23</v>
      </c>
      <c r="H121" s="3" t="s">
        <v>82</v>
      </c>
    </row>
    <row r="122" spans="1:8" ht="14.25">
      <c r="A122" s="157" t="s">
        <v>275</v>
      </c>
      <c r="B122" s="157" t="s">
        <v>276</v>
      </c>
      <c r="C122" s="157" t="s">
        <v>74</v>
      </c>
      <c r="D122" s="157" t="s">
        <v>277</v>
      </c>
      <c r="E122" s="157"/>
      <c r="F122" s="157" t="s">
        <v>24</v>
      </c>
      <c r="H122" s="3" t="s">
        <v>82</v>
      </c>
    </row>
    <row r="123" spans="1:8" ht="28.5">
      <c r="A123" s="157" t="s">
        <v>33</v>
      </c>
      <c r="B123" s="157" t="s">
        <v>278</v>
      </c>
      <c r="C123" s="157" t="s">
        <v>74</v>
      </c>
      <c r="D123" s="157" t="s">
        <v>109</v>
      </c>
      <c r="E123" s="157"/>
      <c r="F123" s="157" t="s">
        <v>24</v>
      </c>
      <c r="H123" s="3" t="s">
        <v>82</v>
      </c>
    </row>
    <row r="124" spans="1:8" ht="28.5">
      <c r="A124" s="157" t="s">
        <v>34</v>
      </c>
      <c r="B124" s="157" t="s">
        <v>279</v>
      </c>
      <c r="C124" s="157" t="s">
        <v>74</v>
      </c>
      <c r="D124" s="157" t="s">
        <v>280</v>
      </c>
      <c r="E124" s="157"/>
      <c r="F124" s="157" t="s">
        <v>23</v>
      </c>
      <c r="H124" s="3" t="s">
        <v>82</v>
      </c>
    </row>
    <row r="125" spans="1:8" ht="28.5">
      <c r="A125" s="157" t="s">
        <v>35</v>
      </c>
      <c r="B125" s="157" t="s">
        <v>281</v>
      </c>
      <c r="C125" s="157" t="s">
        <v>74</v>
      </c>
      <c r="D125" s="157" t="s">
        <v>277</v>
      </c>
      <c r="E125" s="157"/>
      <c r="F125" s="157" t="s">
        <v>24</v>
      </c>
      <c r="H125" s="3" t="s">
        <v>82</v>
      </c>
    </row>
    <row r="126" spans="1:8" ht="28.5">
      <c r="A126" s="157" t="s">
        <v>35</v>
      </c>
      <c r="B126" s="157" t="s">
        <v>282</v>
      </c>
      <c r="C126" s="157" t="s">
        <v>74</v>
      </c>
      <c r="D126" s="157" t="s">
        <v>283</v>
      </c>
      <c r="E126" s="157"/>
      <c r="F126" s="157" t="s">
        <v>24</v>
      </c>
      <c r="H126" s="3" t="s">
        <v>82</v>
      </c>
    </row>
    <row r="127" spans="1:8" ht="28.5">
      <c r="A127" s="157" t="s">
        <v>35</v>
      </c>
      <c r="B127" s="157" t="s">
        <v>284</v>
      </c>
      <c r="C127" s="157" t="s">
        <v>74</v>
      </c>
      <c r="D127" s="157" t="s">
        <v>283</v>
      </c>
      <c r="E127" s="157"/>
      <c r="F127" s="157" t="s">
        <v>24</v>
      </c>
      <c r="H127" s="3" t="s">
        <v>82</v>
      </c>
    </row>
    <row r="128" spans="1:8" ht="28.5">
      <c r="A128" s="157" t="s">
        <v>35</v>
      </c>
      <c r="B128" s="157" t="s">
        <v>285</v>
      </c>
      <c r="C128" s="157" t="s">
        <v>74</v>
      </c>
      <c r="D128" s="157" t="s">
        <v>283</v>
      </c>
      <c r="E128" s="157"/>
      <c r="F128" s="157" t="s">
        <v>24</v>
      </c>
      <c r="H128" s="3" t="s">
        <v>82</v>
      </c>
    </row>
    <row r="129" spans="1:8" ht="28.5">
      <c r="A129" s="157" t="s">
        <v>35</v>
      </c>
      <c r="B129" s="157" t="s">
        <v>286</v>
      </c>
      <c r="C129" s="157" t="s">
        <v>74</v>
      </c>
      <c r="D129" s="157" t="s">
        <v>283</v>
      </c>
      <c r="E129" s="157"/>
      <c r="F129" s="157" t="s">
        <v>24</v>
      </c>
      <c r="H129" s="3" t="s">
        <v>82</v>
      </c>
    </row>
    <row r="130" spans="1:8" ht="28.5">
      <c r="A130" s="157" t="s">
        <v>35</v>
      </c>
      <c r="B130" s="157" t="s">
        <v>287</v>
      </c>
      <c r="C130" s="157" t="s">
        <v>74</v>
      </c>
      <c r="D130" s="157" t="s">
        <v>283</v>
      </c>
      <c r="E130" s="157"/>
      <c r="F130" s="157" t="s">
        <v>24</v>
      </c>
      <c r="H130" s="3" t="s">
        <v>82</v>
      </c>
    </row>
    <row r="131" spans="1:8" ht="28.5">
      <c r="A131" s="157" t="s">
        <v>35</v>
      </c>
      <c r="B131" s="157" t="s">
        <v>288</v>
      </c>
      <c r="C131" s="157" t="s">
        <v>74</v>
      </c>
      <c r="D131" s="157" t="s">
        <v>283</v>
      </c>
      <c r="E131" s="157"/>
      <c r="F131" s="157" t="s">
        <v>24</v>
      </c>
      <c r="H131" s="3" t="s">
        <v>82</v>
      </c>
    </row>
    <row r="132" spans="1:8" ht="28.5">
      <c r="A132" s="157" t="s">
        <v>35</v>
      </c>
      <c r="B132" s="157" t="s">
        <v>289</v>
      </c>
      <c r="C132" s="157" t="s">
        <v>74</v>
      </c>
      <c r="D132" s="157" t="s">
        <v>283</v>
      </c>
      <c r="E132" s="157"/>
      <c r="F132" s="157" t="s">
        <v>24</v>
      </c>
      <c r="H132" s="3" t="s">
        <v>82</v>
      </c>
    </row>
    <row r="133" spans="1:8" ht="28.5">
      <c r="A133" s="157" t="s">
        <v>35</v>
      </c>
      <c r="B133" s="157" t="s">
        <v>290</v>
      </c>
      <c r="C133" s="157" t="s">
        <v>74</v>
      </c>
      <c r="D133" s="157" t="s">
        <v>283</v>
      </c>
      <c r="E133" s="157"/>
      <c r="F133" s="157" t="s">
        <v>24</v>
      </c>
      <c r="H133" s="3" t="s">
        <v>82</v>
      </c>
    </row>
    <row r="134" spans="1:8" ht="28.5">
      <c r="A134" s="157" t="s">
        <v>35</v>
      </c>
      <c r="B134" s="157" t="s">
        <v>291</v>
      </c>
      <c r="C134" s="157" t="s">
        <v>74</v>
      </c>
      <c r="D134" s="157" t="s">
        <v>283</v>
      </c>
      <c r="E134" s="157"/>
      <c r="F134" s="157" t="s">
        <v>24</v>
      </c>
      <c r="H134" s="3" t="s">
        <v>82</v>
      </c>
    </row>
    <row r="135" spans="1:8" ht="28.5">
      <c r="A135" s="157" t="s">
        <v>35</v>
      </c>
      <c r="B135" s="157" t="s">
        <v>292</v>
      </c>
      <c r="C135" s="157" t="s">
        <v>74</v>
      </c>
      <c r="D135" s="157" t="s">
        <v>283</v>
      </c>
      <c r="E135" s="157"/>
      <c r="F135" s="157" t="s">
        <v>24</v>
      </c>
      <c r="H135" s="3" t="s">
        <v>82</v>
      </c>
    </row>
    <row r="136" spans="1:8" ht="28.5">
      <c r="A136" s="157" t="s">
        <v>35</v>
      </c>
      <c r="B136" s="157" t="s">
        <v>293</v>
      </c>
      <c r="C136" s="157" t="s">
        <v>74</v>
      </c>
      <c r="D136" s="157" t="s">
        <v>283</v>
      </c>
      <c r="E136" s="157"/>
      <c r="F136" s="157" t="s">
        <v>24</v>
      </c>
      <c r="H136" s="3" t="s">
        <v>82</v>
      </c>
    </row>
    <row r="137" spans="1:8" ht="28.5">
      <c r="A137" s="157" t="s">
        <v>36</v>
      </c>
      <c r="B137" s="157" t="s">
        <v>294</v>
      </c>
      <c r="C137" s="157" t="s">
        <v>74</v>
      </c>
      <c r="D137" s="157" t="s">
        <v>295</v>
      </c>
      <c r="E137" s="157"/>
      <c r="F137" s="157" t="s">
        <v>24</v>
      </c>
      <c r="H137" s="3" t="s">
        <v>82</v>
      </c>
    </row>
    <row r="138" spans="1:8" ht="28.5">
      <c r="A138" s="157" t="s">
        <v>36</v>
      </c>
      <c r="B138" s="157" t="s">
        <v>296</v>
      </c>
      <c r="C138" s="157" t="s">
        <v>74</v>
      </c>
      <c r="D138" s="157" t="s">
        <v>295</v>
      </c>
      <c r="E138" s="157"/>
      <c r="F138" s="157" t="s">
        <v>24</v>
      </c>
      <c r="H138" s="3" t="s">
        <v>82</v>
      </c>
    </row>
    <row r="139" spans="1:8" ht="28.5">
      <c r="A139" s="157" t="s">
        <v>36</v>
      </c>
      <c r="B139" s="157" t="s">
        <v>297</v>
      </c>
      <c r="C139" s="157" t="s">
        <v>74</v>
      </c>
      <c r="D139" s="157" t="s">
        <v>295</v>
      </c>
      <c r="E139" s="157"/>
      <c r="F139" s="157" t="s">
        <v>24</v>
      </c>
      <c r="H139" s="3" t="s">
        <v>82</v>
      </c>
    </row>
    <row r="140" spans="1:8" ht="28.5">
      <c r="A140" s="157" t="s">
        <v>36</v>
      </c>
      <c r="B140" s="157" t="s">
        <v>298</v>
      </c>
      <c r="C140" s="157" t="s">
        <v>74</v>
      </c>
      <c r="D140" s="157" t="s">
        <v>295</v>
      </c>
      <c r="E140" s="157"/>
      <c r="F140" s="157" t="s">
        <v>24</v>
      </c>
      <c r="H140" s="3" t="s">
        <v>82</v>
      </c>
    </row>
    <row r="141" spans="1:8" ht="28.5">
      <c r="A141" s="157" t="s">
        <v>36</v>
      </c>
      <c r="B141" s="157" t="s">
        <v>299</v>
      </c>
      <c r="C141" s="157" t="s">
        <v>74</v>
      </c>
      <c r="D141" s="157" t="s">
        <v>109</v>
      </c>
      <c r="E141" s="157"/>
      <c r="F141" s="157" t="s">
        <v>24</v>
      </c>
      <c r="H141" s="3" t="s">
        <v>82</v>
      </c>
    </row>
    <row r="142" spans="1:8" ht="28.5">
      <c r="A142" s="157" t="s">
        <v>36</v>
      </c>
      <c r="B142" s="157" t="s">
        <v>300</v>
      </c>
      <c r="C142" s="157" t="s">
        <v>74</v>
      </c>
      <c r="D142" s="157" t="s">
        <v>109</v>
      </c>
      <c r="E142" s="157"/>
      <c r="F142" s="157" t="s">
        <v>24</v>
      </c>
      <c r="H142" s="3" t="s">
        <v>82</v>
      </c>
    </row>
    <row r="143" spans="1:8" ht="28.5">
      <c r="A143" s="157" t="s">
        <v>36</v>
      </c>
      <c r="B143" s="157" t="s">
        <v>301</v>
      </c>
      <c r="C143" s="157" t="s">
        <v>74</v>
      </c>
      <c r="D143" s="157" t="s">
        <v>109</v>
      </c>
      <c r="E143" s="157"/>
      <c r="F143" s="157" t="s">
        <v>24</v>
      </c>
      <c r="H143" s="3" t="s">
        <v>82</v>
      </c>
    </row>
    <row r="144" spans="1:8" ht="28.5">
      <c r="A144" s="157" t="s">
        <v>36</v>
      </c>
      <c r="B144" s="157" t="s">
        <v>302</v>
      </c>
      <c r="C144" s="157" t="s">
        <v>74</v>
      </c>
      <c r="D144" s="157" t="s">
        <v>109</v>
      </c>
      <c r="E144" s="157"/>
      <c r="F144" s="157" t="s">
        <v>24</v>
      </c>
      <c r="H144" s="3" t="s">
        <v>82</v>
      </c>
    </row>
    <row r="145" spans="1:8" ht="28.5">
      <c r="A145" s="157" t="s">
        <v>36</v>
      </c>
      <c r="B145" s="157" t="s">
        <v>303</v>
      </c>
      <c r="C145" s="157" t="s">
        <v>74</v>
      </c>
      <c r="D145" s="157" t="s">
        <v>277</v>
      </c>
      <c r="E145" s="157"/>
      <c r="F145" s="157" t="s">
        <v>24</v>
      </c>
      <c r="H145" s="3" t="s">
        <v>82</v>
      </c>
    </row>
    <row r="146" spans="1:8" ht="28.5">
      <c r="A146" s="157" t="s">
        <v>37</v>
      </c>
      <c r="B146" s="157" t="s">
        <v>304</v>
      </c>
      <c r="C146" s="157" t="s">
        <v>74</v>
      </c>
      <c r="D146" s="157" t="s">
        <v>109</v>
      </c>
      <c r="E146" s="157"/>
      <c r="F146" s="157" t="s">
        <v>24</v>
      </c>
      <c r="H146" s="3" t="s">
        <v>82</v>
      </c>
    </row>
    <row r="147" spans="1:8" ht="28.5">
      <c r="A147" s="157" t="s">
        <v>37</v>
      </c>
      <c r="B147" s="157" t="s">
        <v>305</v>
      </c>
      <c r="C147" s="157" t="s">
        <v>74</v>
      </c>
      <c r="D147" s="157" t="s">
        <v>109</v>
      </c>
      <c r="E147" s="157"/>
      <c r="F147" s="157" t="s">
        <v>24</v>
      </c>
      <c r="H147" s="3" t="s">
        <v>82</v>
      </c>
    </row>
    <row r="148" spans="1:8" ht="28.5">
      <c r="A148" s="157" t="s">
        <v>37</v>
      </c>
      <c r="B148" s="157" t="s">
        <v>306</v>
      </c>
      <c r="C148" s="157" t="s">
        <v>74</v>
      </c>
      <c r="D148" s="157" t="s">
        <v>109</v>
      </c>
      <c r="E148" s="157"/>
      <c r="F148" s="157" t="s">
        <v>24</v>
      </c>
      <c r="H148" s="3" t="s">
        <v>82</v>
      </c>
    </row>
    <row r="149" spans="1:8" ht="28.5">
      <c r="A149" s="157" t="s">
        <v>38</v>
      </c>
      <c r="B149" s="157" t="s">
        <v>307</v>
      </c>
      <c r="C149" s="157" t="s">
        <v>74</v>
      </c>
      <c r="D149" s="157" t="s">
        <v>109</v>
      </c>
      <c r="E149" s="157"/>
      <c r="F149" s="157" t="s">
        <v>24</v>
      </c>
      <c r="H149" s="3" t="s">
        <v>82</v>
      </c>
    </row>
    <row r="150" spans="1:8" ht="28.5">
      <c r="A150" s="157" t="s">
        <v>308</v>
      </c>
      <c r="B150" s="157" t="s">
        <v>104</v>
      </c>
      <c r="C150" s="157" t="s">
        <v>74</v>
      </c>
      <c r="D150" s="157" t="s">
        <v>105</v>
      </c>
      <c r="E150" s="157"/>
      <c r="F150" s="157" t="s">
        <v>24</v>
      </c>
      <c r="H150" s="3" t="s">
        <v>82</v>
      </c>
    </row>
    <row r="151" spans="1:8" ht="28.5">
      <c r="A151" s="157" t="s">
        <v>3</v>
      </c>
      <c r="B151" s="157" t="s">
        <v>110</v>
      </c>
      <c r="C151" s="157" t="s">
        <v>111</v>
      </c>
      <c r="D151" s="157"/>
      <c r="E151" s="157" t="s">
        <v>309</v>
      </c>
      <c r="F151" s="157" t="s">
        <v>23</v>
      </c>
      <c r="H151" s="3" t="s">
        <v>82</v>
      </c>
    </row>
    <row r="152" spans="1:8" ht="28.5">
      <c r="A152" s="157" t="s">
        <v>41</v>
      </c>
      <c r="B152" s="157" t="s">
        <v>310</v>
      </c>
      <c r="C152" s="157" t="s">
        <v>311</v>
      </c>
      <c r="D152" s="157" t="s">
        <v>312</v>
      </c>
      <c r="E152" s="157"/>
      <c r="F152" s="157"/>
    </row>
    <row r="153" spans="1:8" ht="14.25">
      <c r="A153" s="157" t="s">
        <v>41</v>
      </c>
      <c r="B153" s="157" t="s">
        <v>313</v>
      </c>
      <c r="C153" s="157" t="s">
        <v>311</v>
      </c>
      <c r="D153" s="157" t="s">
        <v>314</v>
      </c>
      <c r="E153" s="157"/>
      <c r="F153" s="157"/>
    </row>
    <row r="154" spans="1:8" ht="14.25">
      <c r="A154" s="157" t="s">
        <v>41</v>
      </c>
      <c r="B154" s="157" t="s">
        <v>315</v>
      </c>
      <c r="C154" s="157" t="s">
        <v>311</v>
      </c>
      <c r="D154" s="157" t="s">
        <v>316</v>
      </c>
      <c r="E154" s="157"/>
      <c r="F154" s="157"/>
    </row>
    <row r="155" spans="1:8" ht="14.25">
      <c r="A155" s="157" t="s">
        <v>41</v>
      </c>
      <c r="B155" s="157" t="s">
        <v>317</v>
      </c>
      <c r="C155" s="157" t="s">
        <v>311</v>
      </c>
      <c r="D155" s="157" t="s">
        <v>318</v>
      </c>
      <c r="E155" s="157"/>
      <c r="F155" s="157"/>
    </row>
    <row r="156" spans="1:8" ht="14.25">
      <c r="A156" s="157" t="s">
        <v>41</v>
      </c>
      <c r="B156" s="157" t="s">
        <v>319</v>
      </c>
      <c r="C156" s="157" t="s">
        <v>311</v>
      </c>
      <c r="D156" s="157" t="s">
        <v>320</v>
      </c>
      <c r="E156" s="157"/>
      <c r="F156" s="157"/>
    </row>
    <row r="157" spans="1:8" ht="28.5">
      <c r="A157" s="157" t="s">
        <v>42</v>
      </c>
      <c r="B157" s="157" t="s">
        <v>321</v>
      </c>
      <c r="C157" s="157" t="s">
        <v>311</v>
      </c>
      <c r="D157" s="157" t="s">
        <v>322</v>
      </c>
      <c r="E157" s="157"/>
      <c r="F157" s="157"/>
    </row>
    <row r="158" spans="1:8" ht="14.25">
      <c r="A158" s="157" t="s">
        <v>42</v>
      </c>
      <c r="B158" s="157" t="s">
        <v>323</v>
      </c>
      <c r="C158" s="157" t="s">
        <v>311</v>
      </c>
      <c r="D158" s="157" t="s">
        <v>314</v>
      </c>
      <c r="E158" s="157"/>
      <c r="F158" s="157"/>
    </row>
    <row r="159" spans="1:8" ht="14.25">
      <c r="A159" s="157" t="s">
        <v>42</v>
      </c>
      <c r="B159" s="157" t="s">
        <v>324</v>
      </c>
      <c r="C159" s="157" t="s">
        <v>311</v>
      </c>
      <c r="D159" s="157" t="s">
        <v>325</v>
      </c>
      <c r="E159" s="157"/>
      <c r="F159" s="157"/>
    </row>
    <row r="160" spans="1:8" ht="14.25">
      <c r="A160" s="157" t="s">
        <v>42</v>
      </c>
      <c r="B160" s="157" t="s">
        <v>326</v>
      </c>
      <c r="C160" s="157" t="s">
        <v>311</v>
      </c>
      <c r="D160" s="157" t="s">
        <v>327</v>
      </c>
      <c r="E160" s="157"/>
      <c r="F160" s="157"/>
    </row>
    <row r="161" spans="1:6" ht="14.25">
      <c r="A161" s="157" t="s">
        <v>42</v>
      </c>
      <c r="B161" s="157" t="s">
        <v>328</v>
      </c>
      <c r="C161" s="157" t="s">
        <v>311</v>
      </c>
      <c r="D161" s="157" t="s">
        <v>329</v>
      </c>
      <c r="E161" s="157"/>
      <c r="F161" s="157"/>
    </row>
    <row r="162" spans="1:6" ht="14.25">
      <c r="A162" s="157" t="s">
        <v>39</v>
      </c>
      <c r="B162" s="157" t="s">
        <v>330</v>
      </c>
      <c r="C162" s="157" t="s">
        <v>311</v>
      </c>
      <c r="D162" s="157" t="s">
        <v>331</v>
      </c>
      <c r="E162" s="157"/>
      <c r="F162" s="157"/>
    </row>
    <row r="163" spans="1:6" ht="14.25">
      <c r="A163" s="157" t="s">
        <v>40</v>
      </c>
      <c r="B163" s="157" t="s">
        <v>330</v>
      </c>
      <c r="C163" s="157" t="s">
        <v>311</v>
      </c>
      <c r="D163" s="157" t="s">
        <v>331</v>
      </c>
      <c r="E163" s="157"/>
      <c r="F163" s="157"/>
    </row>
    <row r="164" spans="1:6" ht="28.5">
      <c r="A164" s="157" t="s">
        <v>6</v>
      </c>
      <c r="B164" s="157" t="s">
        <v>332</v>
      </c>
      <c r="C164" s="157" t="s">
        <v>311</v>
      </c>
      <c r="D164" s="157" t="s">
        <v>92</v>
      </c>
      <c r="E164" s="157"/>
      <c r="F164" s="157"/>
    </row>
    <row r="165" spans="1:6" ht="28.5">
      <c r="A165" s="157" t="s">
        <v>6</v>
      </c>
      <c r="B165" s="157" t="s">
        <v>333</v>
      </c>
      <c r="C165" s="157" t="s">
        <v>311</v>
      </c>
      <c r="D165" s="157" t="s">
        <v>334</v>
      </c>
      <c r="E165" s="157"/>
      <c r="F165" s="157"/>
    </row>
    <row r="166" spans="1:6" ht="14.25">
      <c r="A166" s="157" t="s">
        <v>21</v>
      </c>
      <c r="B166" s="157" t="s">
        <v>335</v>
      </c>
      <c r="C166" s="157" t="s">
        <v>311</v>
      </c>
      <c r="D166" s="157" t="s">
        <v>77</v>
      </c>
      <c r="E166" s="157"/>
      <c r="F166" s="157"/>
    </row>
    <row r="167" spans="1:6" ht="14.25">
      <c r="A167" s="157" t="s">
        <v>21</v>
      </c>
      <c r="B167" s="157" t="s">
        <v>336</v>
      </c>
      <c r="C167" s="157" t="s">
        <v>311</v>
      </c>
      <c r="D167" s="157" t="s">
        <v>77</v>
      </c>
      <c r="E167" s="157"/>
      <c r="F167" s="157"/>
    </row>
    <row r="168" spans="1:6" ht="14.25">
      <c r="A168" s="157" t="s">
        <v>20</v>
      </c>
      <c r="B168" s="157" t="s">
        <v>337</v>
      </c>
      <c r="C168" s="157" t="s">
        <v>311</v>
      </c>
      <c r="D168" s="157" t="s">
        <v>77</v>
      </c>
      <c r="E168" s="157"/>
      <c r="F168" s="157"/>
    </row>
    <row r="169" spans="1:6" ht="14.25">
      <c r="A169" s="157" t="s">
        <v>20</v>
      </c>
      <c r="B169" s="157" t="s">
        <v>338</v>
      </c>
      <c r="C169" s="157" t="s">
        <v>311</v>
      </c>
      <c r="D169" s="157" t="s">
        <v>90</v>
      </c>
      <c r="E169" s="157"/>
      <c r="F169" s="157"/>
    </row>
    <row r="170" spans="1:6" ht="14.25">
      <c r="A170" s="157" t="s">
        <v>20</v>
      </c>
      <c r="B170" s="157" t="s">
        <v>22</v>
      </c>
      <c r="C170" s="157" t="s">
        <v>311</v>
      </c>
      <c r="D170" s="157" t="s">
        <v>339</v>
      </c>
      <c r="E170" s="157"/>
      <c r="F170" s="157"/>
    </row>
  </sheetData>
  <sheetProtection insertHyperlinks="0"/>
  <autoFilter ref="A1:F992" xr:uid="{36F4F780-82A4-4ED6-958E-F0DAC890BE6F}"/>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6A48-9294-4AAF-8A36-22C50A79DA73}">
  <sheetPr codeName="Sheet14"/>
  <dimension ref="A1:I154"/>
  <sheetViews>
    <sheetView zoomScale="85" zoomScaleNormal="85" workbookViewId="0"/>
  </sheetViews>
  <sheetFormatPr defaultColWidth="9" defaultRowHeight="15"/>
  <cols>
    <col min="1" max="1" width="36.85546875" style="8" customWidth="1"/>
    <col min="2" max="2" width="6.28515625" style="8" customWidth="1"/>
    <col min="3" max="3" width="38.140625" style="8" customWidth="1"/>
    <col min="4" max="4" width="9" style="8"/>
    <col min="5" max="5" width="17.42578125" style="8" customWidth="1"/>
    <col min="6" max="6" width="5.85546875" style="8" customWidth="1"/>
    <col min="7" max="7" width="69.140625" style="8" bestFit="1" customWidth="1"/>
    <col min="8" max="8" width="9" style="8"/>
    <col min="9" max="9" width="69.140625" style="8" customWidth="1"/>
    <col min="10" max="16384" width="9" style="8"/>
  </cols>
  <sheetData>
    <row r="1" spans="1:9">
      <c r="A1" s="2" t="s">
        <v>340</v>
      </c>
      <c r="B1" s="2" t="s">
        <v>341</v>
      </c>
      <c r="C1" s="2" t="s">
        <v>342</v>
      </c>
      <c r="D1" s="158" t="b">
        <f t="shared" ref="D1:D15" si="0">A1=G1</f>
        <v>1</v>
      </c>
      <c r="E1" s="158"/>
      <c r="F1" s="158" t="b">
        <f t="shared" ref="F1:F15" si="1">C1=I1</f>
        <v>0</v>
      </c>
      <c r="G1" s="158" t="s">
        <v>340</v>
      </c>
      <c r="H1" s="158" t="s">
        <v>341</v>
      </c>
      <c r="I1" s="159" t="s">
        <v>343</v>
      </c>
    </row>
    <row r="2" spans="1:9" ht="30">
      <c r="A2" s="2" t="s">
        <v>344</v>
      </c>
      <c r="B2" s="2" t="s">
        <v>345</v>
      </c>
      <c r="C2" s="2" t="s">
        <v>346</v>
      </c>
      <c r="D2" s="158" t="b">
        <f t="shared" si="0"/>
        <v>1</v>
      </c>
      <c r="E2" s="158"/>
      <c r="F2" s="158" t="b">
        <f t="shared" si="1"/>
        <v>0</v>
      </c>
      <c r="G2" s="158" t="s">
        <v>344</v>
      </c>
      <c r="H2" s="158" t="s">
        <v>345</v>
      </c>
      <c r="I2" s="159" t="s">
        <v>347</v>
      </c>
    </row>
    <row r="3" spans="1:9">
      <c r="A3" s="2" t="s">
        <v>348</v>
      </c>
      <c r="B3" s="2" t="s">
        <v>349</v>
      </c>
      <c r="C3" s="2" t="s">
        <v>350</v>
      </c>
      <c r="D3" s="160" t="b">
        <f t="shared" si="0"/>
        <v>0</v>
      </c>
      <c r="E3" s="158"/>
      <c r="F3" s="158" t="b">
        <f t="shared" si="1"/>
        <v>0</v>
      </c>
      <c r="G3" s="158" t="s">
        <v>351</v>
      </c>
      <c r="H3" s="158" t="s">
        <v>349</v>
      </c>
      <c r="I3" s="159" t="s">
        <v>352</v>
      </c>
    </row>
    <row r="4" spans="1:9">
      <c r="A4" s="2" t="s">
        <v>353</v>
      </c>
      <c r="B4" s="2" t="s">
        <v>354</v>
      </c>
      <c r="C4" s="2" t="s">
        <v>355</v>
      </c>
      <c r="D4" s="158" t="b">
        <f t="shared" si="0"/>
        <v>1</v>
      </c>
      <c r="E4" s="158"/>
      <c r="F4" s="158" t="b">
        <f t="shared" si="1"/>
        <v>0</v>
      </c>
      <c r="G4" s="158" t="s">
        <v>353</v>
      </c>
      <c r="H4" s="158" t="s">
        <v>354</v>
      </c>
      <c r="I4" s="159" t="s">
        <v>350</v>
      </c>
    </row>
    <row r="5" spans="1:9" ht="30">
      <c r="A5" s="2" t="s">
        <v>356</v>
      </c>
      <c r="B5" s="2" t="s">
        <v>357</v>
      </c>
      <c r="C5" s="2" t="s">
        <v>358</v>
      </c>
      <c r="D5" s="160" t="b">
        <f t="shared" si="0"/>
        <v>0</v>
      </c>
      <c r="E5" s="158"/>
      <c r="F5" s="158" t="b">
        <f t="shared" si="1"/>
        <v>0</v>
      </c>
      <c r="G5" s="158" t="s">
        <v>359</v>
      </c>
      <c r="H5" s="158" t="s">
        <v>357</v>
      </c>
      <c r="I5" s="159" t="s">
        <v>355</v>
      </c>
    </row>
    <row r="6" spans="1:9" ht="30">
      <c r="A6" s="2" t="s">
        <v>360</v>
      </c>
      <c r="B6" s="2" t="s">
        <v>361</v>
      </c>
      <c r="C6" s="2" t="s">
        <v>362</v>
      </c>
      <c r="D6" s="158" t="b">
        <f t="shared" si="0"/>
        <v>1</v>
      </c>
      <c r="E6" s="158"/>
      <c r="F6" s="158" t="b">
        <f t="shared" si="1"/>
        <v>0</v>
      </c>
      <c r="G6" s="158" t="s">
        <v>363</v>
      </c>
      <c r="H6" s="158" t="s">
        <v>361</v>
      </c>
      <c r="I6" s="159" t="s">
        <v>358</v>
      </c>
    </row>
    <row r="7" spans="1:9" ht="30">
      <c r="A7" s="2" t="s">
        <v>364</v>
      </c>
      <c r="B7" s="2" t="s">
        <v>365</v>
      </c>
      <c r="C7" s="2" t="s">
        <v>366</v>
      </c>
      <c r="D7" s="158" t="b">
        <f t="shared" si="0"/>
        <v>1</v>
      </c>
      <c r="E7" s="158"/>
      <c r="F7" s="158" t="b">
        <f t="shared" si="1"/>
        <v>0</v>
      </c>
      <c r="G7" s="158" t="s">
        <v>364</v>
      </c>
      <c r="H7" s="158" t="s">
        <v>365</v>
      </c>
      <c r="I7" s="159" t="s">
        <v>362</v>
      </c>
    </row>
    <row r="8" spans="1:9" ht="30">
      <c r="A8" s="2" t="s">
        <v>367</v>
      </c>
      <c r="B8" s="2" t="s">
        <v>368</v>
      </c>
      <c r="C8" s="2" t="s">
        <v>369</v>
      </c>
      <c r="D8" s="158" t="b">
        <f t="shared" si="0"/>
        <v>1</v>
      </c>
      <c r="E8" s="158"/>
      <c r="F8" s="158" t="b">
        <f t="shared" si="1"/>
        <v>0</v>
      </c>
      <c r="G8" s="158" t="s">
        <v>367</v>
      </c>
      <c r="H8" s="158" t="s">
        <v>368</v>
      </c>
      <c r="I8" s="159" t="s">
        <v>366</v>
      </c>
    </row>
    <row r="9" spans="1:9" ht="30">
      <c r="A9" s="2" t="s">
        <v>370</v>
      </c>
      <c r="B9" s="2" t="s">
        <v>371</v>
      </c>
      <c r="C9" s="2" t="s">
        <v>372</v>
      </c>
      <c r="D9" s="158" t="b">
        <f t="shared" si="0"/>
        <v>1</v>
      </c>
      <c r="E9" s="158"/>
      <c r="F9" s="158" t="b">
        <f t="shared" si="1"/>
        <v>0</v>
      </c>
      <c r="G9" s="158" t="s">
        <v>370</v>
      </c>
      <c r="H9" s="158" t="s">
        <v>371</v>
      </c>
      <c r="I9" s="159" t="s">
        <v>369</v>
      </c>
    </row>
    <row r="10" spans="1:9" ht="30">
      <c r="A10" s="2" t="s">
        <v>373</v>
      </c>
      <c r="B10" s="2" t="s">
        <v>374</v>
      </c>
      <c r="C10" s="2" t="s">
        <v>375</v>
      </c>
      <c r="D10" s="158" t="b">
        <f t="shared" si="0"/>
        <v>1</v>
      </c>
      <c r="E10" s="158"/>
      <c r="F10" s="158" t="b">
        <f t="shared" si="1"/>
        <v>0</v>
      </c>
      <c r="G10" s="158" t="s">
        <v>373</v>
      </c>
      <c r="H10" s="158" t="s">
        <v>374</v>
      </c>
      <c r="I10" s="159" t="s">
        <v>372</v>
      </c>
    </row>
    <row r="11" spans="1:9" ht="45">
      <c r="A11" s="2" t="s">
        <v>376</v>
      </c>
      <c r="B11" s="2" t="s">
        <v>377</v>
      </c>
      <c r="C11" s="2" t="s">
        <v>378</v>
      </c>
      <c r="D11" s="160" t="b">
        <f t="shared" si="0"/>
        <v>0</v>
      </c>
      <c r="E11" s="158"/>
      <c r="F11" s="158" t="b">
        <f t="shared" si="1"/>
        <v>0</v>
      </c>
      <c r="G11" s="158" t="s">
        <v>379</v>
      </c>
      <c r="H11" s="158" t="s">
        <v>377</v>
      </c>
      <c r="I11" s="159" t="s">
        <v>375</v>
      </c>
    </row>
    <row r="12" spans="1:9" ht="30">
      <c r="A12" s="2" t="s">
        <v>380</v>
      </c>
      <c r="B12" s="2" t="s">
        <v>381</v>
      </c>
      <c r="C12" s="2" t="s">
        <v>382</v>
      </c>
      <c r="D12" s="158" t="b">
        <f t="shared" si="0"/>
        <v>1</v>
      </c>
      <c r="E12" s="158"/>
      <c r="F12" s="158" t="b">
        <f t="shared" si="1"/>
        <v>0</v>
      </c>
      <c r="G12" s="158" t="s">
        <v>380</v>
      </c>
      <c r="H12" s="158" t="s">
        <v>381</v>
      </c>
      <c r="I12" s="159" t="s">
        <v>378</v>
      </c>
    </row>
    <row r="13" spans="1:9" ht="30">
      <c r="A13" s="158"/>
      <c r="B13" s="2" t="s">
        <v>383</v>
      </c>
      <c r="C13" s="2" t="s">
        <v>384</v>
      </c>
      <c r="D13" s="158" t="b">
        <f t="shared" si="0"/>
        <v>1</v>
      </c>
      <c r="E13" s="158"/>
      <c r="F13" s="158" t="b">
        <f t="shared" si="1"/>
        <v>0</v>
      </c>
      <c r="G13" s="158" t="s">
        <v>385</v>
      </c>
      <c r="H13" s="158" t="s">
        <v>383</v>
      </c>
      <c r="I13" s="159" t="s">
        <v>382</v>
      </c>
    </row>
    <row r="14" spans="1:9" ht="45">
      <c r="A14" s="158"/>
      <c r="B14" s="2" t="s">
        <v>386</v>
      </c>
      <c r="C14" s="2" t="s">
        <v>387</v>
      </c>
      <c r="D14" s="158" t="b">
        <f t="shared" si="0"/>
        <v>1</v>
      </c>
      <c r="E14" s="158"/>
      <c r="F14" s="158" t="b">
        <f t="shared" si="1"/>
        <v>0</v>
      </c>
      <c r="G14" s="158"/>
      <c r="H14" s="158" t="s">
        <v>386</v>
      </c>
      <c r="I14" s="159" t="s">
        <v>384</v>
      </c>
    </row>
    <row r="15" spans="1:9">
      <c r="A15" s="158"/>
      <c r="B15" s="2" t="s">
        <v>388</v>
      </c>
      <c r="C15" s="2" t="s">
        <v>389</v>
      </c>
      <c r="D15" s="158" t="b">
        <f t="shared" si="0"/>
        <v>1</v>
      </c>
      <c r="E15" s="158"/>
      <c r="F15" s="158" t="b">
        <f t="shared" si="1"/>
        <v>0</v>
      </c>
      <c r="G15" s="158"/>
      <c r="H15" s="158" t="s">
        <v>388</v>
      </c>
      <c r="I15" s="159" t="s">
        <v>387</v>
      </c>
    </row>
    <row r="16" spans="1:9">
      <c r="A16" s="158"/>
      <c r="B16" s="2" t="s">
        <v>390</v>
      </c>
      <c r="C16" s="2"/>
      <c r="D16" s="158"/>
      <c r="E16" s="158"/>
      <c r="F16" s="158"/>
      <c r="G16" s="158"/>
      <c r="H16" s="158" t="s">
        <v>390</v>
      </c>
      <c r="I16" s="159" t="s">
        <v>389</v>
      </c>
    </row>
    <row r="17" spans="1:9">
      <c r="A17" s="158"/>
      <c r="B17" s="2" t="s">
        <v>391</v>
      </c>
      <c r="C17" s="2"/>
      <c r="D17" s="158"/>
      <c r="E17" s="158"/>
      <c r="F17" s="158"/>
      <c r="G17" s="158"/>
      <c r="H17" s="158" t="s">
        <v>391</v>
      </c>
      <c r="I17" s="158"/>
    </row>
    <row r="18" spans="1:9">
      <c r="A18" s="158"/>
      <c r="B18" s="2" t="s">
        <v>392</v>
      </c>
      <c r="C18" s="2"/>
      <c r="D18" s="158"/>
      <c r="E18" s="158"/>
      <c r="F18" s="158"/>
      <c r="G18" s="158"/>
      <c r="H18" s="158" t="s">
        <v>392</v>
      </c>
      <c r="I18" s="158"/>
    </row>
    <row r="19" spans="1:9">
      <c r="A19" s="158"/>
      <c r="B19" s="2" t="s">
        <v>393</v>
      </c>
      <c r="C19" s="2"/>
      <c r="D19" s="158"/>
      <c r="E19" s="158"/>
      <c r="F19" s="158"/>
      <c r="G19" s="158"/>
      <c r="H19" s="158" t="s">
        <v>393</v>
      </c>
      <c r="I19" s="158"/>
    </row>
    <row r="20" spans="1:9">
      <c r="A20" s="158"/>
      <c r="B20" s="2" t="s">
        <v>394</v>
      </c>
      <c r="C20" s="2"/>
      <c r="D20" s="158"/>
      <c r="E20" s="158"/>
      <c r="F20" s="158"/>
      <c r="G20" s="158"/>
      <c r="H20" s="158" t="s">
        <v>394</v>
      </c>
      <c r="I20" s="158"/>
    </row>
    <row r="21" spans="1:9">
      <c r="A21" s="158"/>
      <c r="B21" s="2" t="s">
        <v>395</v>
      </c>
      <c r="C21" s="2"/>
      <c r="D21" s="158"/>
      <c r="E21" s="158"/>
      <c r="F21" s="158"/>
      <c r="G21" s="158"/>
      <c r="H21" s="158" t="s">
        <v>395</v>
      </c>
      <c r="I21" s="158"/>
    </row>
    <row r="22" spans="1:9">
      <c r="A22" s="158"/>
      <c r="B22" s="2" t="s">
        <v>396</v>
      </c>
      <c r="C22" s="2"/>
      <c r="D22" s="158"/>
      <c r="E22" s="158"/>
      <c r="F22" s="158"/>
      <c r="G22" s="158"/>
      <c r="H22" s="158" t="s">
        <v>396</v>
      </c>
      <c r="I22" s="158"/>
    </row>
    <row r="23" spans="1:9">
      <c r="A23" s="158"/>
      <c r="B23" s="2" t="s">
        <v>397</v>
      </c>
      <c r="C23" s="2"/>
      <c r="D23" s="158"/>
      <c r="E23" s="158"/>
      <c r="F23" s="158"/>
      <c r="G23" s="158"/>
      <c r="H23" s="158" t="s">
        <v>397</v>
      </c>
      <c r="I23" s="158"/>
    </row>
    <row r="24" spans="1:9">
      <c r="A24" s="158"/>
      <c r="B24" s="2" t="s">
        <v>398</v>
      </c>
      <c r="C24" s="2"/>
      <c r="D24" s="158"/>
      <c r="E24" s="158"/>
      <c r="F24" s="158"/>
      <c r="G24" s="158"/>
      <c r="H24" s="158" t="s">
        <v>398</v>
      </c>
      <c r="I24" s="158"/>
    </row>
    <row r="25" spans="1:9">
      <c r="A25" s="158"/>
      <c r="B25" s="2" t="s">
        <v>399</v>
      </c>
      <c r="C25" s="2"/>
      <c r="D25" s="158"/>
      <c r="E25" s="158"/>
      <c r="F25" s="158"/>
      <c r="G25" s="158"/>
      <c r="H25" s="158" t="s">
        <v>399</v>
      </c>
      <c r="I25" s="158"/>
    </row>
    <row r="26" spans="1:9">
      <c r="A26" s="158"/>
      <c r="B26" s="2" t="s">
        <v>400</v>
      </c>
      <c r="C26" s="2"/>
      <c r="D26" s="158"/>
      <c r="E26" s="158"/>
      <c r="F26" s="158"/>
      <c r="G26" s="158"/>
      <c r="H26" s="158" t="s">
        <v>400</v>
      </c>
      <c r="I26" s="158"/>
    </row>
    <row r="27" spans="1:9">
      <c r="A27" s="158"/>
      <c r="B27" s="2" t="s">
        <v>401</v>
      </c>
      <c r="C27" s="2"/>
      <c r="D27" s="158"/>
      <c r="E27" s="158"/>
      <c r="F27" s="158"/>
      <c r="G27" s="158"/>
      <c r="H27" s="158" t="s">
        <v>401</v>
      </c>
      <c r="I27" s="158"/>
    </row>
    <row r="28" spans="1:9">
      <c r="A28" s="158"/>
      <c r="B28" s="2" t="s">
        <v>402</v>
      </c>
      <c r="C28" s="2"/>
      <c r="D28" s="158"/>
      <c r="E28" s="158"/>
      <c r="F28" s="158"/>
      <c r="G28" s="158"/>
      <c r="H28" s="158" t="s">
        <v>402</v>
      </c>
      <c r="I28" s="158"/>
    </row>
    <row r="29" spans="1:9">
      <c r="A29" s="158"/>
      <c r="B29" s="2" t="s">
        <v>403</v>
      </c>
      <c r="C29" s="2"/>
      <c r="D29" s="158"/>
      <c r="E29" s="158"/>
      <c r="F29" s="158"/>
      <c r="G29" s="158"/>
      <c r="H29" s="158" t="s">
        <v>403</v>
      </c>
      <c r="I29" s="158"/>
    </row>
    <row r="30" spans="1:9">
      <c r="A30" s="158"/>
      <c r="B30" s="2" t="s">
        <v>404</v>
      </c>
      <c r="C30" s="2"/>
      <c r="D30" s="158"/>
      <c r="E30" s="158"/>
      <c r="F30" s="158"/>
      <c r="G30" s="158"/>
      <c r="H30" s="158" t="s">
        <v>404</v>
      </c>
      <c r="I30" s="158"/>
    </row>
    <row r="31" spans="1:9">
      <c r="A31" s="158"/>
      <c r="B31" s="2" t="s">
        <v>405</v>
      </c>
      <c r="C31" s="2"/>
      <c r="D31" s="158"/>
      <c r="E31" s="158"/>
      <c r="F31" s="158"/>
      <c r="G31" s="158"/>
      <c r="H31" s="158" t="s">
        <v>405</v>
      </c>
      <c r="I31" s="158"/>
    </row>
    <row r="32" spans="1:9">
      <c r="A32" s="158"/>
      <c r="B32" s="2" t="s">
        <v>406</v>
      </c>
      <c r="C32" s="2"/>
      <c r="D32" s="158"/>
      <c r="E32" s="158"/>
      <c r="F32" s="158"/>
      <c r="G32" s="158"/>
      <c r="H32" s="158" t="s">
        <v>406</v>
      </c>
      <c r="I32" s="158"/>
    </row>
    <row r="33" spans="1:9">
      <c r="A33" s="158"/>
      <c r="B33" s="2" t="s">
        <v>407</v>
      </c>
      <c r="C33" s="2"/>
      <c r="D33" s="158"/>
      <c r="E33" s="158"/>
      <c r="F33" s="158"/>
      <c r="G33" s="158"/>
      <c r="H33" s="158" t="s">
        <v>407</v>
      </c>
      <c r="I33" s="158"/>
    </row>
    <row r="34" spans="1:9">
      <c r="A34" s="158"/>
      <c r="B34" s="2" t="s">
        <v>408</v>
      </c>
      <c r="C34" s="2"/>
      <c r="D34" s="158"/>
      <c r="E34" s="158"/>
      <c r="F34" s="158"/>
      <c r="G34" s="158"/>
      <c r="H34" s="158" t="s">
        <v>408</v>
      </c>
      <c r="I34" s="158"/>
    </row>
    <row r="35" spans="1:9">
      <c r="A35" s="158"/>
      <c r="B35" s="2" t="s">
        <v>409</v>
      </c>
      <c r="C35" s="2"/>
      <c r="D35" s="158"/>
      <c r="E35" s="158"/>
      <c r="F35" s="158"/>
      <c r="G35" s="158"/>
      <c r="H35" s="158" t="s">
        <v>409</v>
      </c>
      <c r="I35" s="158"/>
    </row>
    <row r="36" spans="1:9">
      <c r="A36" s="158"/>
      <c r="B36" s="2" t="s">
        <v>410</v>
      </c>
      <c r="C36" s="2"/>
      <c r="D36" s="158"/>
      <c r="E36" s="158"/>
      <c r="F36" s="158"/>
      <c r="G36" s="158"/>
      <c r="H36" s="158" t="s">
        <v>410</v>
      </c>
      <c r="I36" s="158"/>
    </row>
    <row r="37" spans="1:9">
      <c r="A37" s="158"/>
      <c r="B37" s="2" t="s">
        <v>411</v>
      </c>
      <c r="C37" s="2"/>
      <c r="D37" s="158"/>
      <c r="E37" s="158"/>
      <c r="F37" s="158"/>
      <c r="G37" s="158"/>
      <c r="H37" s="158" t="s">
        <v>411</v>
      </c>
      <c r="I37" s="158"/>
    </row>
    <row r="38" spans="1:9">
      <c r="A38" s="158"/>
      <c r="B38" s="2" t="s">
        <v>412</v>
      </c>
      <c r="C38" s="2"/>
      <c r="D38" s="158"/>
      <c r="E38" s="158"/>
      <c r="F38" s="158"/>
      <c r="G38" s="158"/>
      <c r="H38" s="158" t="s">
        <v>412</v>
      </c>
      <c r="I38" s="158"/>
    </row>
    <row r="39" spans="1:9">
      <c r="A39" s="158"/>
      <c r="B39" s="2" t="s">
        <v>413</v>
      </c>
      <c r="C39" s="2"/>
      <c r="D39" s="158"/>
      <c r="E39" s="158"/>
      <c r="F39" s="158"/>
      <c r="G39" s="158"/>
      <c r="H39" s="158" t="s">
        <v>413</v>
      </c>
      <c r="I39" s="158"/>
    </row>
    <row r="40" spans="1:9">
      <c r="A40" s="158"/>
      <c r="B40" s="2" t="s">
        <v>414</v>
      </c>
      <c r="C40" s="2"/>
      <c r="D40" s="158"/>
      <c r="E40" s="158"/>
      <c r="F40" s="158"/>
      <c r="G40" s="158"/>
      <c r="H40" s="158" t="s">
        <v>414</v>
      </c>
      <c r="I40" s="158"/>
    </row>
    <row r="41" spans="1:9">
      <c r="A41" s="158"/>
      <c r="B41" s="2" t="s">
        <v>415</v>
      </c>
      <c r="C41" s="2"/>
      <c r="D41" s="158"/>
      <c r="E41" s="158"/>
      <c r="F41" s="158"/>
      <c r="G41" s="158"/>
      <c r="H41" s="158" t="s">
        <v>415</v>
      </c>
      <c r="I41" s="158"/>
    </row>
    <row r="42" spans="1:9">
      <c r="A42" s="158"/>
      <c r="B42" s="2" t="s">
        <v>416</v>
      </c>
      <c r="C42" s="2"/>
      <c r="D42" s="158"/>
      <c r="E42" s="158"/>
      <c r="F42" s="158"/>
      <c r="G42" s="158"/>
      <c r="H42" s="158" t="s">
        <v>416</v>
      </c>
      <c r="I42" s="158"/>
    </row>
    <row r="43" spans="1:9">
      <c r="A43" s="158"/>
      <c r="B43" s="2" t="s">
        <v>417</v>
      </c>
      <c r="C43" s="2"/>
      <c r="D43" s="158"/>
      <c r="E43" s="158"/>
      <c r="F43" s="158"/>
      <c r="G43" s="158"/>
      <c r="H43" s="158" t="s">
        <v>417</v>
      </c>
      <c r="I43" s="158"/>
    </row>
    <row r="44" spans="1:9">
      <c r="A44" s="158"/>
      <c r="B44" s="2" t="s">
        <v>418</v>
      </c>
      <c r="C44" s="2"/>
      <c r="D44" s="158"/>
      <c r="E44" s="158"/>
      <c r="F44" s="158"/>
      <c r="G44" s="158"/>
      <c r="H44" s="158" t="s">
        <v>418</v>
      </c>
      <c r="I44" s="158"/>
    </row>
    <row r="45" spans="1:9">
      <c r="A45" s="158"/>
      <c r="B45" s="2" t="s">
        <v>419</v>
      </c>
      <c r="C45" s="2"/>
      <c r="D45" s="158"/>
      <c r="E45" s="158"/>
      <c r="F45" s="158"/>
      <c r="G45" s="158"/>
      <c r="H45" s="158" t="s">
        <v>419</v>
      </c>
      <c r="I45" s="158"/>
    </row>
    <row r="46" spans="1:9">
      <c r="A46" s="158"/>
      <c r="B46" s="2" t="s">
        <v>420</v>
      </c>
      <c r="C46" s="2"/>
      <c r="D46" s="158"/>
      <c r="E46" s="158"/>
      <c r="F46" s="158"/>
      <c r="G46" s="158"/>
      <c r="H46" s="158" t="s">
        <v>420</v>
      </c>
      <c r="I46" s="158"/>
    </row>
    <row r="47" spans="1:9">
      <c r="A47" s="158"/>
      <c r="B47" s="2" t="s">
        <v>421</v>
      </c>
      <c r="C47" s="2"/>
      <c r="D47" s="158"/>
      <c r="E47" s="158"/>
      <c r="F47" s="158"/>
      <c r="G47" s="158"/>
      <c r="H47" s="158" t="s">
        <v>421</v>
      </c>
      <c r="I47" s="158"/>
    </row>
    <row r="48" spans="1:9">
      <c r="A48" s="158"/>
      <c r="B48" s="2" t="s">
        <v>422</v>
      </c>
      <c r="C48" s="2"/>
      <c r="D48" s="158"/>
      <c r="E48" s="158"/>
      <c r="F48" s="158"/>
      <c r="G48" s="158"/>
      <c r="H48" s="158" t="s">
        <v>422</v>
      </c>
      <c r="I48" s="158"/>
    </row>
    <row r="49" spans="1:9">
      <c r="A49" s="158"/>
      <c r="B49" s="2" t="s">
        <v>423</v>
      </c>
      <c r="C49" s="2"/>
      <c r="D49" s="158"/>
      <c r="E49" s="158"/>
      <c r="F49" s="158"/>
      <c r="G49" s="158"/>
      <c r="H49" s="158" t="s">
        <v>423</v>
      </c>
      <c r="I49" s="158"/>
    </row>
    <row r="50" spans="1:9">
      <c r="A50" s="158"/>
      <c r="B50" s="2" t="s">
        <v>424</v>
      </c>
      <c r="C50" s="2"/>
      <c r="D50" s="158"/>
      <c r="E50" s="158"/>
      <c r="F50" s="158"/>
      <c r="G50" s="158"/>
      <c r="H50" s="158" t="s">
        <v>424</v>
      </c>
      <c r="I50" s="158"/>
    </row>
    <row r="51" spans="1:9">
      <c r="A51" s="158"/>
      <c r="B51" s="2" t="s">
        <v>425</v>
      </c>
      <c r="C51" s="2"/>
      <c r="D51" s="158"/>
      <c r="E51" s="158"/>
      <c r="F51" s="158"/>
      <c r="G51" s="158"/>
      <c r="H51" s="158" t="s">
        <v>425</v>
      </c>
      <c r="I51" s="158"/>
    </row>
    <row r="52" spans="1:9">
      <c r="A52" s="158"/>
      <c r="B52" s="2" t="s">
        <v>426</v>
      </c>
      <c r="C52" s="2"/>
      <c r="D52" s="158"/>
      <c r="E52" s="158"/>
      <c r="F52" s="158"/>
      <c r="G52" s="158"/>
      <c r="H52" s="158" t="s">
        <v>426</v>
      </c>
      <c r="I52" s="158"/>
    </row>
    <row r="53" spans="1:9">
      <c r="A53" s="158"/>
      <c r="B53" s="2" t="s">
        <v>427</v>
      </c>
      <c r="C53" s="2"/>
      <c r="D53" s="158"/>
      <c r="E53" s="158"/>
      <c r="F53" s="158"/>
      <c r="G53" s="158"/>
      <c r="H53" s="158" t="s">
        <v>427</v>
      </c>
      <c r="I53" s="158"/>
    </row>
    <row r="54" spans="1:9">
      <c r="A54" s="158"/>
      <c r="B54" s="2" t="s">
        <v>428</v>
      </c>
      <c r="C54" s="2"/>
      <c r="D54" s="158"/>
      <c r="E54" s="158"/>
      <c r="F54" s="158"/>
      <c r="G54" s="158"/>
      <c r="H54" s="158" t="s">
        <v>428</v>
      </c>
      <c r="I54" s="158"/>
    </row>
    <row r="55" spans="1:9">
      <c r="A55" s="158"/>
      <c r="B55" s="2" t="s">
        <v>429</v>
      </c>
      <c r="C55" s="2"/>
      <c r="D55" s="158"/>
      <c r="E55" s="158"/>
      <c r="F55" s="158"/>
      <c r="G55" s="158"/>
      <c r="H55" s="158" t="s">
        <v>429</v>
      </c>
      <c r="I55" s="158"/>
    </row>
    <row r="56" spans="1:9">
      <c r="A56" s="158"/>
      <c r="B56" s="2" t="s">
        <v>430</v>
      </c>
      <c r="C56" s="2"/>
      <c r="D56" s="158"/>
      <c r="E56" s="158"/>
      <c r="F56" s="158"/>
      <c r="G56" s="158"/>
      <c r="H56" s="158" t="s">
        <v>430</v>
      </c>
      <c r="I56" s="158"/>
    </row>
    <row r="57" spans="1:9">
      <c r="A57" s="158"/>
      <c r="B57" s="2" t="s">
        <v>431</v>
      </c>
      <c r="C57" s="2"/>
      <c r="D57" s="158"/>
      <c r="E57" s="158"/>
      <c r="F57" s="158"/>
      <c r="G57" s="158"/>
      <c r="H57" s="158" t="s">
        <v>431</v>
      </c>
      <c r="I57" s="158"/>
    </row>
    <row r="58" spans="1:9">
      <c r="A58" s="158"/>
      <c r="B58" s="2" t="s">
        <v>432</v>
      </c>
      <c r="C58" s="2"/>
      <c r="D58" s="158"/>
      <c r="E58" s="158"/>
      <c r="F58" s="158"/>
      <c r="G58" s="158"/>
      <c r="H58" s="158" t="s">
        <v>432</v>
      </c>
      <c r="I58" s="158"/>
    </row>
    <row r="59" spans="1:9">
      <c r="A59" s="158"/>
      <c r="B59" s="2" t="s">
        <v>433</v>
      </c>
      <c r="C59" s="2"/>
      <c r="D59" s="158"/>
      <c r="E59" s="158"/>
      <c r="F59" s="158"/>
      <c r="G59" s="158"/>
      <c r="H59" s="158" t="s">
        <v>433</v>
      </c>
      <c r="I59" s="158"/>
    </row>
    <row r="60" spans="1:9">
      <c r="A60" s="158"/>
      <c r="B60" s="2" t="s">
        <v>434</v>
      </c>
      <c r="C60" s="2"/>
      <c r="D60" s="158"/>
      <c r="E60" s="158"/>
      <c r="F60" s="158"/>
      <c r="G60" s="158"/>
      <c r="H60" s="158" t="s">
        <v>434</v>
      </c>
      <c r="I60" s="158"/>
    </row>
    <row r="61" spans="1:9">
      <c r="A61" s="158"/>
      <c r="B61" s="2" t="s">
        <v>435</v>
      </c>
      <c r="C61" s="2"/>
      <c r="D61" s="158"/>
      <c r="E61" s="158"/>
      <c r="F61" s="158"/>
      <c r="G61" s="158"/>
      <c r="H61" s="158" t="s">
        <v>435</v>
      </c>
      <c r="I61" s="158"/>
    </row>
    <row r="62" spans="1:9">
      <c r="A62" s="158"/>
      <c r="B62" s="2" t="s">
        <v>436</v>
      </c>
      <c r="C62" s="2"/>
      <c r="D62" s="158"/>
      <c r="E62" s="158"/>
      <c r="F62" s="158"/>
      <c r="G62" s="158"/>
      <c r="H62" s="158" t="s">
        <v>436</v>
      </c>
      <c r="I62" s="158"/>
    </row>
    <row r="63" spans="1:9">
      <c r="A63" s="158"/>
      <c r="B63" s="2" t="s">
        <v>437</v>
      </c>
      <c r="C63" s="2"/>
      <c r="D63" s="158"/>
      <c r="E63" s="158"/>
      <c r="F63" s="158"/>
      <c r="G63" s="158"/>
      <c r="H63" s="158" t="s">
        <v>437</v>
      </c>
      <c r="I63" s="158"/>
    </row>
    <row r="64" spans="1:9">
      <c r="A64" s="158"/>
      <c r="B64" s="2" t="s">
        <v>438</v>
      </c>
      <c r="C64" s="2"/>
      <c r="D64" s="158"/>
      <c r="E64" s="158"/>
      <c r="F64" s="158"/>
      <c r="G64" s="158"/>
      <c r="H64" s="158" t="s">
        <v>438</v>
      </c>
      <c r="I64" s="158"/>
    </row>
    <row r="65" spans="1:9">
      <c r="A65" s="158"/>
      <c r="B65" s="2" t="s">
        <v>439</v>
      </c>
      <c r="C65" s="2"/>
      <c r="D65" s="158"/>
      <c r="E65" s="158"/>
      <c r="F65" s="158"/>
      <c r="G65" s="158"/>
      <c r="H65" s="158" t="s">
        <v>439</v>
      </c>
      <c r="I65" s="158"/>
    </row>
    <row r="66" spans="1:9">
      <c r="A66" s="158"/>
      <c r="B66" s="2" t="s">
        <v>440</v>
      </c>
      <c r="C66" s="2"/>
      <c r="D66" s="158"/>
      <c r="E66" s="158"/>
      <c r="F66" s="158"/>
      <c r="G66" s="158"/>
      <c r="H66" s="158" t="s">
        <v>440</v>
      </c>
      <c r="I66" s="158"/>
    </row>
    <row r="67" spans="1:9">
      <c r="A67" s="158"/>
      <c r="B67" s="2" t="s">
        <v>441</v>
      </c>
      <c r="C67" s="2"/>
      <c r="D67" s="158"/>
      <c r="E67" s="158"/>
      <c r="F67" s="158"/>
      <c r="G67" s="158"/>
      <c r="H67" s="158" t="s">
        <v>441</v>
      </c>
      <c r="I67" s="158"/>
    </row>
    <row r="68" spans="1:9">
      <c r="A68" s="158"/>
      <c r="B68" s="2" t="s">
        <v>442</v>
      </c>
      <c r="C68" s="2"/>
      <c r="D68" s="158"/>
      <c r="E68" s="158"/>
      <c r="F68" s="158"/>
      <c r="G68" s="158"/>
      <c r="H68" s="158" t="s">
        <v>442</v>
      </c>
      <c r="I68" s="158"/>
    </row>
    <row r="69" spans="1:9">
      <c r="A69" s="158"/>
      <c r="B69" s="2" t="s">
        <v>443</v>
      </c>
      <c r="C69" s="2"/>
      <c r="D69" s="158"/>
      <c r="E69" s="158"/>
      <c r="F69" s="158"/>
      <c r="G69" s="158"/>
      <c r="H69" s="158" t="s">
        <v>443</v>
      </c>
      <c r="I69" s="158"/>
    </row>
    <row r="70" spans="1:9">
      <c r="A70" s="158"/>
      <c r="B70" s="2" t="s">
        <v>444</v>
      </c>
      <c r="C70" s="2"/>
      <c r="D70" s="158"/>
      <c r="E70" s="158"/>
      <c r="F70" s="158"/>
      <c r="G70" s="158"/>
      <c r="H70" s="158" t="s">
        <v>444</v>
      </c>
      <c r="I70" s="158"/>
    </row>
    <row r="71" spans="1:9">
      <c r="A71" s="158"/>
      <c r="B71" s="2" t="s">
        <v>445</v>
      </c>
      <c r="C71" s="2"/>
      <c r="D71" s="158"/>
      <c r="E71" s="158"/>
      <c r="F71" s="158"/>
      <c r="G71" s="158"/>
      <c r="H71" s="158" t="s">
        <v>445</v>
      </c>
      <c r="I71" s="158"/>
    </row>
    <row r="72" spans="1:9">
      <c r="A72" s="158"/>
      <c r="B72" s="2" t="s">
        <v>446</v>
      </c>
      <c r="C72" s="2"/>
      <c r="D72" s="158"/>
      <c r="E72" s="158"/>
      <c r="F72" s="158"/>
      <c r="G72" s="158"/>
      <c r="H72" s="158" t="s">
        <v>446</v>
      </c>
      <c r="I72" s="158"/>
    </row>
    <row r="73" spans="1:9">
      <c r="A73" s="158"/>
      <c r="B73" s="2" t="s">
        <v>447</v>
      </c>
      <c r="C73" s="2"/>
      <c r="D73" s="158"/>
      <c r="E73" s="158"/>
      <c r="F73" s="158"/>
      <c r="G73" s="158"/>
      <c r="H73" s="158" t="s">
        <v>447</v>
      </c>
      <c r="I73" s="158"/>
    </row>
    <row r="74" spans="1:9">
      <c r="A74" s="158"/>
      <c r="B74" s="2" t="s">
        <v>448</v>
      </c>
      <c r="C74" s="2"/>
      <c r="D74" s="158"/>
      <c r="E74" s="158"/>
      <c r="F74" s="158"/>
      <c r="G74" s="158"/>
      <c r="H74" s="158" t="s">
        <v>448</v>
      </c>
      <c r="I74" s="158"/>
    </row>
    <row r="75" spans="1:9">
      <c r="A75" s="158"/>
      <c r="B75" s="2" t="s">
        <v>449</v>
      </c>
      <c r="C75" s="2"/>
      <c r="D75" s="158"/>
      <c r="E75" s="158"/>
      <c r="F75" s="158"/>
      <c r="G75" s="158"/>
      <c r="H75" s="158" t="s">
        <v>449</v>
      </c>
      <c r="I75" s="158"/>
    </row>
    <row r="76" spans="1:9">
      <c r="A76" s="158"/>
      <c r="B76" s="2" t="s">
        <v>450</v>
      </c>
      <c r="C76" s="2"/>
      <c r="D76" s="158"/>
      <c r="E76" s="158"/>
      <c r="F76" s="158"/>
      <c r="G76" s="158"/>
      <c r="H76" s="158" t="s">
        <v>450</v>
      </c>
      <c r="I76" s="158"/>
    </row>
    <row r="77" spans="1:9">
      <c r="A77" s="158"/>
      <c r="B77" s="2" t="s">
        <v>451</v>
      </c>
      <c r="C77" s="2"/>
      <c r="D77" s="158"/>
      <c r="E77" s="158"/>
      <c r="F77" s="158"/>
      <c r="G77" s="158"/>
      <c r="H77" s="158" t="s">
        <v>451</v>
      </c>
      <c r="I77" s="158"/>
    </row>
    <row r="78" spans="1:9">
      <c r="A78" s="158"/>
      <c r="B78" s="2" t="s">
        <v>452</v>
      </c>
      <c r="C78" s="2"/>
      <c r="D78" s="158"/>
      <c r="E78" s="158"/>
      <c r="F78" s="158"/>
      <c r="G78" s="158"/>
      <c r="H78" s="158" t="s">
        <v>452</v>
      </c>
      <c r="I78" s="158"/>
    </row>
    <row r="79" spans="1:9">
      <c r="A79" s="158"/>
      <c r="B79" s="2" t="s">
        <v>453</v>
      </c>
      <c r="C79" s="2"/>
      <c r="D79" s="158"/>
      <c r="E79" s="158"/>
      <c r="F79" s="158"/>
      <c r="G79" s="158"/>
      <c r="H79" s="158" t="s">
        <v>453</v>
      </c>
      <c r="I79" s="158"/>
    </row>
    <row r="80" spans="1:9">
      <c r="A80" s="158"/>
      <c r="B80" s="2" t="s">
        <v>454</v>
      </c>
      <c r="C80" s="2"/>
      <c r="D80" s="158"/>
      <c r="E80" s="158"/>
      <c r="F80" s="158"/>
      <c r="G80" s="158"/>
      <c r="H80" s="158" t="s">
        <v>454</v>
      </c>
      <c r="I80" s="158"/>
    </row>
    <row r="81" spans="1:9">
      <c r="A81" s="158"/>
      <c r="B81" s="2" t="s">
        <v>455</v>
      </c>
      <c r="C81" s="2"/>
      <c r="D81" s="158"/>
      <c r="E81" s="158"/>
      <c r="F81" s="158"/>
      <c r="G81" s="158"/>
      <c r="H81" s="158" t="s">
        <v>455</v>
      </c>
      <c r="I81" s="158"/>
    </row>
    <row r="82" spans="1:9">
      <c r="A82" s="158"/>
      <c r="B82" s="2" t="s">
        <v>456</v>
      </c>
      <c r="C82" s="2"/>
      <c r="D82" s="158"/>
      <c r="E82" s="158"/>
      <c r="F82" s="158"/>
      <c r="G82" s="158"/>
      <c r="H82" s="158" t="s">
        <v>456</v>
      </c>
      <c r="I82" s="158"/>
    </row>
    <row r="83" spans="1:9">
      <c r="A83" s="158"/>
      <c r="B83" s="2" t="s">
        <v>457</v>
      </c>
      <c r="C83" s="2"/>
      <c r="D83" s="158"/>
      <c r="E83" s="158"/>
      <c r="F83" s="158"/>
      <c r="G83" s="158"/>
      <c r="H83" s="158" t="s">
        <v>457</v>
      </c>
      <c r="I83" s="158"/>
    </row>
    <row r="84" spans="1:9">
      <c r="A84" s="158"/>
      <c r="B84" s="2" t="s">
        <v>458</v>
      </c>
      <c r="C84" s="2"/>
      <c r="D84" s="158"/>
      <c r="E84" s="158"/>
      <c r="F84" s="158"/>
      <c r="G84" s="158"/>
      <c r="H84" s="158" t="s">
        <v>458</v>
      </c>
      <c r="I84" s="158"/>
    </row>
    <row r="85" spans="1:9">
      <c r="A85" s="158"/>
      <c r="B85" s="2" t="s">
        <v>459</v>
      </c>
      <c r="C85" s="2"/>
      <c r="D85" s="158"/>
      <c r="E85" s="158"/>
      <c r="F85" s="158"/>
      <c r="G85" s="158"/>
      <c r="H85" s="158" t="s">
        <v>459</v>
      </c>
      <c r="I85" s="158"/>
    </row>
    <row r="86" spans="1:9">
      <c r="A86" s="158"/>
      <c r="B86" s="2" t="s">
        <v>460</v>
      </c>
      <c r="C86" s="2"/>
      <c r="D86" s="158"/>
      <c r="E86" s="158"/>
      <c r="F86" s="158"/>
      <c r="G86" s="158"/>
      <c r="H86" s="158" t="s">
        <v>460</v>
      </c>
      <c r="I86" s="158"/>
    </row>
    <row r="87" spans="1:9">
      <c r="A87" s="158"/>
      <c r="B87" s="2" t="s">
        <v>461</v>
      </c>
      <c r="C87" s="2"/>
      <c r="D87" s="158"/>
      <c r="E87" s="158"/>
      <c r="F87" s="158"/>
      <c r="G87" s="158"/>
      <c r="H87" s="158" t="s">
        <v>461</v>
      </c>
      <c r="I87" s="158"/>
    </row>
    <row r="88" spans="1:9">
      <c r="A88" s="158"/>
      <c r="B88" s="2" t="s">
        <v>462</v>
      </c>
      <c r="C88" s="2"/>
      <c r="D88" s="158"/>
      <c r="E88" s="158"/>
      <c r="F88" s="158"/>
      <c r="G88" s="158"/>
      <c r="H88" s="158" t="s">
        <v>462</v>
      </c>
      <c r="I88" s="158"/>
    </row>
    <row r="89" spans="1:9">
      <c r="A89" s="158"/>
      <c r="B89" s="2" t="s">
        <v>463</v>
      </c>
      <c r="C89" s="2"/>
      <c r="D89" s="158"/>
      <c r="E89" s="158"/>
      <c r="F89" s="158"/>
      <c r="G89" s="158"/>
      <c r="H89" s="158" t="s">
        <v>463</v>
      </c>
      <c r="I89" s="158"/>
    </row>
    <row r="90" spans="1:9">
      <c r="A90" s="158"/>
      <c r="B90" s="2" t="s">
        <v>464</v>
      </c>
      <c r="C90" s="2"/>
      <c r="D90" s="158"/>
      <c r="E90" s="158"/>
      <c r="F90" s="158"/>
      <c r="G90" s="158"/>
      <c r="H90" s="158" t="s">
        <v>464</v>
      </c>
      <c r="I90" s="158"/>
    </row>
    <row r="91" spans="1:9">
      <c r="A91" s="158"/>
      <c r="B91" s="2" t="s">
        <v>465</v>
      </c>
      <c r="C91" s="2"/>
      <c r="D91" s="158"/>
      <c r="E91" s="158"/>
      <c r="F91" s="158"/>
      <c r="G91" s="158"/>
      <c r="H91" s="158" t="s">
        <v>465</v>
      </c>
      <c r="I91" s="158"/>
    </row>
    <row r="92" spans="1:9">
      <c r="A92" s="158"/>
      <c r="B92" s="2" t="s">
        <v>466</v>
      </c>
      <c r="C92" s="2"/>
      <c r="D92" s="158"/>
      <c r="E92" s="158"/>
      <c r="F92" s="158"/>
      <c r="G92" s="158"/>
      <c r="H92" s="158" t="s">
        <v>466</v>
      </c>
      <c r="I92" s="158"/>
    </row>
    <row r="93" spans="1:9">
      <c r="A93" s="158"/>
      <c r="B93" s="2" t="s">
        <v>467</v>
      </c>
      <c r="C93" s="2"/>
      <c r="D93" s="158"/>
      <c r="E93" s="158"/>
      <c r="F93" s="158"/>
      <c r="G93" s="158"/>
      <c r="H93" s="158" t="s">
        <v>467</v>
      </c>
      <c r="I93" s="158"/>
    </row>
    <row r="94" spans="1:9">
      <c r="A94" s="158"/>
      <c r="B94" s="2" t="s">
        <v>468</v>
      </c>
      <c r="C94" s="2"/>
      <c r="D94" s="158"/>
      <c r="E94" s="158"/>
      <c r="F94" s="158"/>
      <c r="G94" s="158"/>
      <c r="H94" s="158" t="s">
        <v>468</v>
      </c>
      <c r="I94" s="158"/>
    </row>
    <row r="95" spans="1:9">
      <c r="A95" s="158"/>
      <c r="B95" s="2" t="s">
        <v>469</v>
      </c>
      <c r="C95" s="2"/>
      <c r="D95" s="158"/>
      <c r="E95" s="158"/>
      <c r="F95" s="158"/>
      <c r="G95" s="158"/>
      <c r="H95" s="158" t="s">
        <v>469</v>
      </c>
      <c r="I95" s="158"/>
    </row>
    <row r="96" spans="1:9">
      <c r="A96" s="158"/>
      <c r="B96" s="2" t="s">
        <v>470</v>
      </c>
      <c r="C96" s="2"/>
      <c r="D96" s="158"/>
      <c r="E96" s="158"/>
      <c r="F96" s="158"/>
      <c r="G96" s="158"/>
      <c r="H96" s="158" t="s">
        <v>470</v>
      </c>
      <c r="I96" s="158"/>
    </row>
    <row r="97" spans="1:9">
      <c r="A97" s="158"/>
      <c r="B97" s="2" t="s">
        <v>471</v>
      </c>
      <c r="C97" s="2"/>
      <c r="D97" s="158"/>
      <c r="E97" s="158"/>
      <c r="F97" s="158"/>
      <c r="G97" s="158"/>
      <c r="H97" s="158" t="s">
        <v>471</v>
      </c>
      <c r="I97" s="158"/>
    </row>
    <row r="98" spans="1:9">
      <c r="A98" s="158"/>
      <c r="B98" s="2" t="s">
        <v>472</v>
      </c>
      <c r="C98" s="2"/>
      <c r="D98" s="158"/>
      <c r="E98" s="158"/>
      <c r="F98" s="158"/>
      <c r="G98" s="158"/>
      <c r="H98" s="158" t="s">
        <v>472</v>
      </c>
      <c r="I98" s="158"/>
    </row>
    <row r="99" spans="1:9">
      <c r="A99" s="158"/>
      <c r="B99" s="2" t="s">
        <v>473</v>
      </c>
      <c r="C99" s="2"/>
      <c r="D99" s="158"/>
      <c r="E99" s="158"/>
      <c r="F99" s="158"/>
      <c r="G99" s="158"/>
      <c r="H99" s="158" t="s">
        <v>473</v>
      </c>
      <c r="I99" s="158"/>
    </row>
    <row r="100" spans="1:9">
      <c r="A100" s="158"/>
      <c r="B100" s="2" t="s">
        <v>474</v>
      </c>
      <c r="C100" s="2"/>
      <c r="D100" s="158"/>
      <c r="E100" s="158"/>
      <c r="F100" s="158"/>
      <c r="G100" s="158"/>
      <c r="H100" s="158" t="s">
        <v>474</v>
      </c>
      <c r="I100" s="158"/>
    </row>
    <row r="101" spans="1:9">
      <c r="A101" s="158"/>
      <c r="B101" s="2" t="s">
        <v>475</v>
      </c>
      <c r="C101" s="2"/>
      <c r="D101" s="158"/>
      <c r="E101" s="158"/>
      <c r="F101" s="158"/>
      <c r="G101" s="158"/>
      <c r="H101" s="158" t="s">
        <v>475</v>
      </c>
      <c r="I101" s="158"/>
    </row>
    <row r="102" spans="1:9">
      <c r="A102" s="158"/>
      <c r="B102" s="2" t="s">
        <v>476</v>
      </c>
      <c r="C102" s="2"/>
      <c r="D102" s="158"/>
      <c r="E102" s="158"/>
      <c r="F102" s="158"/>
      <c r="G102" s="158"/>
      <c r="H102" s="158" t="s">
        <v>476</v>
      </c>
      <c r="I102" s="158"/>
    </row>
    <row r="103" spans="1:9">
      <c r="A103" s="158"/>
      <c r="B103" s="2" t="s">
        <v>477</v>
      </c>
      <c r="C103" s="2"/>
      <c r="D103" s="158"/>
      <c r="E103" s="158"/>
      <c r="F103" s="158"/>
      <c r="G103" s="158"/>
      <c r="H103" s="158" t="s">
        <v>477</v>
      </c>
      <c r="I103" s="158"/>
    </row>
    <row r="104" spans="1:9">
      <c r="A104" s="158"/>
      <c r="B104" s="2" t="s">
        <v>478</v>
      </c>
      <c r="C104" s="2"/>
      <c r="D104" s="158"/>
      <c r="E104" s="158"/>
      <c r="F104" s="158"/>
      <c r="G104" s="158"/>
      <c r="H104" s="158" t="s">
        <v>478</v>
      </c>
      <c r="I104" s="158"/>
    </row>
    <row r="105" spans="1:9">
      <c r="A105" s="158"/>
      <c r="B105" s="2" t="s">
        <v>479</v>
      </c>
      <c r="C105" s="2"/>
      <c r="D105" s="158"/>
      <c r="E105" s="158"/>
      <c r="F105" s="158"/>
      <c r="G105" s="158"/>
      <c r="H105" s="158" t="s">
        <v>479</v>
      </c>
      <c r="I105" s="158"/>
    </row>
    <row r="106" spans="1:9">
      <c r="A106" s="158"/>
      <c r="B106" s="2" t="s">
        <v>480</v>
      </c>
      <c r="C106" s="2"/>
      <c r="D106" s="158"/>
      <c r="E106" s="158"/>
      <c r="F106" s="158"/>
      <c r="G106" s="158"/>
      <c r="H106" s="158" t="s">
        <v>480</v>
      </c>
      <c r="I106" s="158"/>
    </row>
    <row r="107" spans="1:9">
      <c r="A107" s="158"/>
      <c r="B107" s="2" t="s">
        <v>481</v>
      </c>
      <c r="C107" s="2"/>
      <c r="D107" s="158"/>
      <c r="E107" s="158"/>
      <c r="F107" s="158"/>
      <c r="G107" s="158"/>
      <c r="H107" s="158" t="s">
        <v>481</v>
      </c>
      <c r="I107" s="158"/>
    </row>
    <row r="108" spans="1:9">
      <c r="A108" s="158"/>
      <c r="B108" s="2" t="s">
        <v>482</v>
      </c>
      <c r="C108" s="2"/>
      <c r="D108" s="158"/>
      <c r="E108" s="158"/>
      <c r="F108" s="158"/>
      <c r="G108" s="158"/>
      <c r="H108" s="158" t="s">
        <v>482</v>
      </c>
      <c r="I108" s="158"/>
    </row>
    <row r="109" spans="1:9">
      <c r="A109" s="158"/>
      <c r="B109" s="2" t="s">
        <v>483</v>
      </c>
      <c r="C109" s="2"/>
      <c r="D109" s="158"/>
      <c r="E109" s="158"/>
      <c r="F109" s="158"/>
      <c r="G109" s="158"/>
      <c r="H109" s="158" t="s">
        <v>483</v>
      </c>
      <c r="I109" s="158"/>
    </row>
    <row r="110" spans="1:9">
      <c r="A110" s="158"/>
      <c r="B110" s="2" t="s">
        <v>484</v>
      </c>
      <c r="C110" s="2"/>
      <c r="D110" s="158"/>
      <c r="E110" s="158"/>
      <c r="F110" s="158"/>
      <c r="G110" s="158"/>
      <c r="H110" s="158" t="s">
        <v>484</v>
      </c>
      <c r="I110" s="158"/>
    </row>
    <row r="111" spans="1:9">
      <c r="A111" s="158"/>
      <c r="B111" s="2" t="s">
        <v>485</v>
      </c>
      <c r="C111" s="2"/>
      <c r="D111" s="158"/>
      <c r="E111" s="158"/>
      <c r="F111" s="158"/>
      <c r="G111" s="158"/>
      <c r="H111" s="158" t="s">
        <v>485</v>
      </c>
      <c r="I111" s="158"/>
    </row>
    <row r="112" spans="1:9">
      <c r="A112" s="158"/>
      <c r="B112" s="2" t="s">
        <v>486</v>
      </c>
      <c r="C112" s="2"/>
      <c r="D112" s="158"/>
      <c r="E112" s="158"/>
      <c r="F112" s="158"/>
      <c r="G112" s="158"/>
      <c r="H112" s="158" t="s">
        <v>486</v>
      </c>
      <c r="I112" s="158"/>
    </row>
    <row r="113" spans="1:9">
      <c r="A113" s="158"/>
      <c r="B113" s="2" t="s">
        <v>487</v>
      </c>
      <c r="C113" s="2"/>
      <c r="D113" s="158"/>
      <c r="E113" s="158"/>
      <c r="F113" s="158"/>
      <c r="G113" s="158"/>
      <c r="H113" s="158" t="s">
        <v>487</v>
      </c>
      <c r="I113" s="158"/>
    </row>
    <row r="114" spans="1:9">
      <c r="A114" s="158"/>
      <c r="B114" s="2" t="s">
        <v>488</v>
      </c>
      <c r="C114" s="2"/>
      <c r="D114" s="158"/>
      <c r="E114" s="158"/>
      <c r="F114" s="158"/>
      <c r="G114" s="158"/>
      <c r="H114" s="158" t="s">
        <v>488</v>
      </c>
      <c r="I114" s="158"/>
    </row>
    <row r="115" spans="1:9">
      <c r="A115" s="158"/>
      <c r="B115" s="2" t="s">
        <v>489</v>
      </c>
      <c r="C115" s="2"/>
      <c r="D115" s="158"/>
      <c r="E115" s="158"/>
      <c r="F115" s="158"/>
      <c r="G115" s="158"/>
      <c r="H115" s="158" t="s">
        <v>489</v>
      </c>
      <c r="I115" s="158"/>
    </row>
    <row r="116" spans="1:9">
      <c r="A116" s="158"/>
      <c r="B116" s="2" t="s">
        <v>490</v>
      </c>
      <c r="C116" s="2"/>
      <c r="D116" s="158"/>
      <c r="E116" s="158"/>
      <c r="F116" s="158"/>
      <c r="G116" s="158"/>
      <c r="H116" s="158" t="s">
        <v>490</v>
      </c>
      <c r="I116" s="158"/>
    </row>
    <row r="117" spans="1:9">
      <c r="A117" s="158"/>
      <c r="B117" s="2" t="s">
        <v>491</v>
      </c>
      <c r="C117" s="2"/>
      <c r="D117" s="158"/>
      <c r="E117" s="158"/>
      <c r="F117" s="158"/>
      <c r="G117" s="158"/>
      <c r="H117" s="158" t="s">
        <v>491</v>
      </c>
      <c r="I117" s="158"/>
    </row>
    <row r="118" spans="1:9">
      <c r="A118" s="158"/>
      <c r="B118" s="2" t="s">
        <v>492</v>
      </c>
      <c r="C118" s="2"/>
      <c r="D118" s="158"/>
      <c r="E118" s="158"/>
      <c r="F118" s="158"/>
      <c r="G118" s="158"/>
      <c r="H118" s="158" t="s">
        <v>492</v>
      </c>
      <c r="I118" s="158"/>
    </row>
    <row r="119" spans="1:9">
      <c r="A119" s="158"/>
      <c r="B119" s="2" t="s">
        <v>493</v>
      </c>
      <c r="C119" s="2"/>
      <c r="D119" s="158"/>
      <c r="E119" s="158"/>
      <c r="F119" s="158"/>
      <c r="G119" s="158"/>
      <c r="H119" s="158" t="s">
        <v>493</v>
      </c>
      <c r="I119" s="158"/>
    </row>
    <row r="120" spans="1:9">
      <c r="A120" s="158"/>
      <c r="B120" s="2" t="s">
        <v>494</v>
      </c>
      <c r="C120" s="2"/>
      <c r="D120" s="158"/>
      <c r="E120" s="158"/>
      <c r="F120" s="158"/>
      <c r="G120" s="158"/>
      <c r="H120" s="158" t="s">
        <v>494</v>
      </c>
      <c r="I120" s="158"/>
    </row>
    <row r="121" spans="1:9">
      <c r="A121" s="158"/>
      <c r="B121" s="2" t="s">
        <v>495</v>
      </c>
      <c r="C121" s="2"/>
      <c r="D121" s="158"/>
      <c r="E121" s="158"/>
      <c r="F121" s="158"/>
      <c r="G121" s="158"/>
      <c r="H121" s="158" t="s">
        <v>495</v>
      </c>
      <c r="I121" s="158"/>
    </row>
    <row r="122" spans="1:9">
      <c r="A122" s="158"/>
      <c r="B122" s="2" t="s">
        <v>496</v>
      </c>
      <c r="C122" s="2"/>
      <c r="D122" s="158"/>
      <c r="E122" s="158"/>
      <c r="F122" s="158"/>
      <c r="G122" s="158"/>
      <c r="H122" s="158" t="s">
        <v>496</v>
      </c>
      <c r="I122" s="158"/>
    </row>
    <row r="123" spans="1:9">
      <c r="A123" s="158"/>
      <c r="B123" s="2" t="s">
        <v>497</v>
      </c>
      <c r="C123" s="2"/>
      <c r="D123" s="158"/>
      <c r="E123" s="158"/>
      <c r="F123" s="158"/>
      <c r="G123" s="158"/>
      <c r="H123" s="158" t="s">
        <v>497</v>
      </c>
      <c r="I123" s="158"/>
    </row>
    <row r="124" spans="1:9">
      <c r="A124" s="158"/>
      <c r="B124" s="2" t="s">
        <v>498</v>
      </c>
      <c r="C124" s="2"/>
      <c r="D124" s="158"/>
      <c r="E124" s="158"/>
      <c r="F124" s="158"/>
      <c r="G124" s="158"/>
      <c r="H124" s="158" t="s">
        <v>498</v>
      </c>
      <c r="I124" s="158"/>
    </row>
    <row r="125" spans="1:9">
      <c r="A125" s="158"/>
      <c r="B125" s="2" t="s">
        <v>499</v>
      </c>
      <c r="C125" s="2"/>
      <c r="D125" s="158"/>
      <c r="E125" s="158"/>
      <c r="F125" s="158"/>
      <c r="G125" s="158"/>
      <c r="H125" s="158" t="s">
        <v>499</v>
      </c>
      <c r="I125" s="158"/>
    </row>
    <row r="126" spans="1:9">
      <c r="A126" s="158"/>
      <c r="B126" s="2" t="s">
        <v>500</v>
      </c>
      <c r="C126" s="2"/>
      <c r="D126" s="158"/>
      <c r="E126" s="158"/>
      <c r="F126" s="158"/>
      <c r="G126" s="158"/>
      <c r="H126" s="158" t="s">
        <v>500</v>
      </c>
      <c r="I126" s="158"/>
    </row>
    <row r="127" spans="1:9">
      <c r="A127" s="158"/>
      <c r="B127" s="2" t="s">
        <v>501</v>
      </c>
      <c r="C127" s="2"/>
      <c r="D127" s="158"/>
      <c r="E127" s="158"/>
      <c r="F127" s="158"/>
      <c r="G127" s="158"/>
      <c r="H127" s="158" t="s">
        <v>501</v>
      </c>
      <c r="I127" s="158"/>
    </row>
    <row r="128" spans="1:9">
      <c r="A128" s="158"/>
      <c r="B128" s="2" t="s">
        <v>502</v>
      </c>
      <c r="C128" s="2"/>
      <c r="D128" s="158"/>
      <c r="E128" s="158"/>
      <c r="F128" s="158"/>
      <c r="G128" s="158"/>
      <c r="H128" s="158" t="s">
        <v>502</v>
      </c>
      <c r="I128" s="158"/>
    </row>
    <row r="129" spans="1:9">
      <c r="A129" s="158"/>
      <c r="B129" s="2" t="s">
        <v>503</v>
      </c>
      <c r="C129" s="2"/>
      <c r="D129" s="158"/>
      <c r="E129" s="158"/>
      <c r="F129" s="158"/>
      <c r="G129" s="158"/>
      <c r="H129" s="158" t="s">
        <v>503</v>
      </c>
      <c r="I129" s="158"/>
    </row>
    <row r="130" spans="1:9">
      <c r="A130" s="158"/>
      <c r="B130" s="2" t="s">
        <v>504</v>
      </c>
      <c r="C130" s="2"/>
      <c r="D130" s="158"/>
      <c r="E130" s="158"/>
      <c r="F130" s="158"/>
      <c r="G130" s="158"/>
      <c r="H130" s="158" t="s">
        <v>504</v>
      </c>
      <c r="I130" s="158"/>
    </row>
    <row r="131" spans="1:9">
      <c r="A131" s="158"/>
      <c r="B131" s="2" t="s">
        <v>505</v>
      </c>
      <c r="C131" s="2"/>
      <c r="D131" s="158"/>
      <c r="E131" s="158"/>
      <c r="F131" s="158"/>
      <c r="G131" s="158"/>
      <c r="H131" s="158" t="s">
        <v>505</v>
      </c>
      <c r="I131" s="158"/>
    </row>
    <row r="132" spans="1:9">
      <c r="A132" s="158"/>
      <c r="B132" s="2" t="s">
        <v>506</v>
      </c>
      <c r="C132" s="2"/>
      <c r="D132" s="158"/>
      <c r="E132" s="158"/>
      <c r="F132" s="158"/>
      <c r="G132" s="158"/>
      <c r="H132" s="158" t="s">
        <v>506</v>
      </c>
      <c r="I132" s="158"/>
    </row>
    <row r="133" spans="1:9">
      <c r="A133" s="158"/>
      <c r="B133" s="2" t="s">
        <v>507</v>
      </c>
      <c r="C133" s="2"/>
      <c r="D133" s="158"/>
      <c r="E133" s="158"/>
      <c r="F133" s="158"/>
      <c r="G133" s="158"/>
      <c r="H133" s="158" t="s">
        <v>507</v>
      </c>
      <c r="I133" s="158"/>
    </row>
    <row r="134" spans="1:9">
      <c r="A134" s="158"/>
      <c r="B134" s="2" t="s">
        <v>508</v>
      </c>
      <c r="C134" s="2"/>
      <c r="D134" s="158"/>
      <c r="E134" s="158"/>
      <c r="F134" s="158"/>
      <c r="G134" s="158"/>
      <c r="H134" s="158" t="s">
        <v>508</v>
      </c>
      <c r="I134" s="158"/>
    </row>
    <row r="135" spans="1:9">
      <c r="A135" s="158"/>
      <c r="B135" s="2" t="s">
        <v>509</v>
      </c>
      <c r="C135" s="2"/>
      <c r="D135" s="158"/>
      <c r="E135" s="158"/>
      <c r="F135" s="158"/>
      <c r="G135" s="158"/>
      <c r="H135" s="158" t="s">
        <v>509</v>
      </c>
      <c r="I135" s="158"/>
    </row>
    <row r="136" spans="1:9">
      <c r="A136" s="158"/>
      <c r="B136" s="2" t="s">
        <v>510</v>
      </c>
      <c r="C136" s="2"/>
      <c r="D136" s="158"/>
      <c r="E136" s="158"/>
      <c r="F136" s="158"/>
      <c r="G136" s="158"/>
      <c r="H136" s="158" t="s">
        <v>510</v>
      </c>
      <c r="I136" s="158"/>
    </row>
    <row r="137" spans="1:9">
      <c r="A137" s="158"/>
      <c r="B137" s="2" t="s">
        <v>511</v>
      </c>
      <c r="C137" s="2"/>
      <c r="D137" s="158"/>
      <c r="E137" s="158"/>
      <c r="F137" s="158"/>
      <c r="G137" s="158"/>
      <c r="H137" s="158" t="s">
        <v>511</v>
      </c>
      <c r="I137" s="158"/>
    </row>
    <row r="138" spans="1:9">
      <c r="A138" s="158"/>
      <c r="B138" s="2" t="s">
        <v>512</v>
      </c>
      <c r="C138" s="2"/>
      <c r="D138" s="158"/>
      <c r="E138" s="158"/>
      <c r="F138" s="158"/>
      <c r="G138" s="158"/>
      <c r="H138" s="158" t="s">
        <v>512</v>
      </c>
      <c r="I138" s="158"/>
    </row>
    <row r="139" spans="1:9">
      <c r="A139" s="158"/>
      <c r="B139" s="2" t="s">
        <v>513</v>
      </c>
      <c r="C139" s="2"/>
      <c r="D139" s="158"/>
      <c r="E139" s="158"/>
      <c r="F139" s="158"/>
      <c r="G139" s="158"/>
      <c r="H139" s="158" t="s">
        <v>513</v>
      </c>
      <c r="I139" s="158"/>
    </row>
    <row r="140" spans="1:9">
      <c r="A140" s="158"/>
      <c r="B140" s="2" t="s">
        <v>514</v>
      </c>
      <c r="C140" s="2"/>
      <c r="D140" s="158"/>
      <c r="E140" s="158"/>
      <c r="F140" s="158"/>
      <c r="G140" s="158"/>
      <c r="H140" s="158" t="s">
        <v>514</v>
      </c>
      <c r="I140" s="158"/>
    </row>
    <row r="141" spans="1:9">
      <c r="A141" s="158"/>
      <c r="B141" s="2" t="s">
        <v>515</v>
      </c>
      <c r="C141" s="2"/>
      <c r="D141" s="158"/>
      <c r="E141" s="158"/>
      <c r="F141" s="158"/>
      <c r="G141" s="158"/>
      <c r="H141" s="158" t="s">
        <v>515</v>
      </c>
      <c r="I141" s="158"/>
    </row>
    <row r="142" spans="1:9">
      <c r="A142" s="158"/>
      <c r="B142" s="2" t="s">
        <v>516</v>
      </c>
      <c r="C142" s="2"/>
      <c r="D142" s="158"/>
      <c r="E142" s="158"/>
      <c r="F142" s="158"/>
      <c r="G142" s="158"/>
      <c r="H142" s="158" t="s">
        <v>516</v>
      </c>
      <c r="I142" s="158"/>
    </row>
    <row r="143" spans="1:9">
      <c r="A143" s="158"/>
      <c r="B143" s="2" t="s">
        <v>517</v>
      </c>
      <c r="C143" s="2"/>
      <c r="D143" s="158"/>
      <c r="E143" s="158"/>
      <c r="F143" s="158"/>
      <c r="G143" s="158"/>
      <c r="H143" s="158" t="s">
        <v>517</v>
      </c>
      <c r="I143" s="158"/>
    </row>
    <row r="144" spans="1:9">
      <c r="A144" s="158"/>
      <c r="B144" s="2" t="s">
        <v>518</v>
      </c>
      <c r="C144" s="2"/>
      <c r="D144" s="158"/>
      <c r="E144" s="158"/>
      <c r="F144" s="158"/>
      <c r="G144" s="158"/>
      <c r="H144" s="158" t="s">
        <v>518</v>
      </c>
      <c r="I144" s="158"/>
    </row>
    <row r="145" spans="1:9">
      <c r="A145" s="158"/>
      <c r="B145" s="2" t="s">
        <v>519</v>
      </c>
      <c r="C145" s="2"/>
      <c r="D145" s="158"/>
      <c r="E145" s="158"/>
      <c r="F145" s="158"/>
      <c r="G145" s="158"/>
      <c r="H145" s="158" t="s">
        <v>519</v>
      </c>
      <c r="I145" s="158"/>
    </row>
    <row r="146" spans="1:9">
      <c r="A146" s="158"/>
      <c r="B146" s="2" t="s">
        <v>520</v>
      </c>
      <c r="C146" s="2"/>
      <c r="D146" s="158"/>
      <c r="E146" s="158"/>
      <c r="F146" s="158"/>
      <c r="G146" s="158"/>
      <c r="H146" s="158" t="s">
        <v>520</v>
      </c>
      <c r="I146" s="158"/>
    </row>
    <row r="147" spans="1:9">
      <c r="A147" s="158"/>
      <c r="B147" s="2" t="s">
        <v>521</v>
      </c>
      <c r="C147" s="2"/>
      <c r="D147" s="158"/>
      <c r="E147" s="158"/>
      <c r="F147" s="158"/>
      <c r="G147" s="158"/>
      <c r="H147" s="158" t="s">
        <v>521</v>
      </c>
      <c r="I147" s="158"/>
    </row>
    <row r="148" spans="1:9">
      <c r="A148" s="158"/>
      <c r="B148" s="2" t="s">
        <v>522</v>
      </c>
      <c r="C148" s="2"/>
      <c r="D148" s="158"/>
      <c r="E148" s="158"/>
      <c r="F148" s="158"/>
      <c r="G148" s="158"/>
      <c r="H148" s="158" t="s">
        <v>522</v>
      </c>
      <c r="I148" s="158"/>
    </row>
    <row r="149" spans="1:9">
      <c r="A149" s="158"/>
      <c r="B149" s="2" t="s">
        <v>523</v>
      </c>
      <c r="C149" s="2"/>
      <c r="D149" s="158"/>
      <c r="E149" s="158"/>
      <c r="F149" s="158"/>
      <c r="G149" s="158"/>
      <c r="H149" s="158" t="s">
        <v>523</v>
      </c>
      <c r="I149" s="158"/>
    </row>
    <row r="150" spans="1:9">
      <c r="A150" s="158"/>
      <c r="B150" s="2" t="s">
        <v>524</v>
      </c>
      <c r="C150" s="2"/>
      <c r="D150" s="158"/>
      <c r="E150" s="158"/>
      <c r="F150" s="158"/>
      <c r="G150" s="158"/>
      <c r="H150" s="158" t="s">
        <v>524</v>
      </c>
      <c r="I150" s="158"/>
    </row>
    <row r="151" spans="1:9">
      <c r="A151" s="158"/>
      <c r="B151" s="2" t="s">
        <v>525</v>
      </c>
      <c r="C151" s="2"/>
      <c r="D151" s="158"/>
      <c r="E151" s="158"/>
      <c r="F151" s="158"/>
      <c r="G151" s="158"/>
      <c r="H151" s="158" t="s">
        <v>525</v>
      </c>
      <c r="I151" s="158"/>
    </row>
    <row r="152" spans="1:9">
      <c r="A152" s="158"/>
      <c r="B152" s="2" t="s">
        <v>526</v>
      </c>
      <c r="C152" s="2"/>
      <c r="D152" s="158"/>
      <c r="E152" s="158"/>
      <c r="F152" s="158"/>
      <c r="G152" s="158"/>
      <c r="H152" s="158" t="s">
        <v>526</v>
      </c>
      <c r="I152" s="158"/>
    </row>
    <row r="153" spans="1:9">
      <c r="A153" s="158"/>
      <c r="B153" s="2" t="s">
        <v>527</v>
      </c>
      <c r="C153" s="2"/>
      <c r="D153" s="158"/>
      <c r="E153" s="158"/>
      <c r="F153" s="158"/>
      <c r="G153" s="158"/>
      <c r="H153" s="158" t="s">
        <v>527</v>
      </c>
      <c r="I153" s="158"/>
    </row>
    <row r="154" spans="1:9">
      <c r="A154" s="158"/>
      <c r="B154" s="2" t="s">
        <v>528</v>
      </c>
      <c r="C154" s="2"/>
      <c r="D154" s="158"/>
      <c r="E154" s="158"/>
      <c r="F154" s="158"/>
      <c r="G154" s="158"/>
      <c r="H154" s="158" t="s">
        <v>528</v>
      </c>
      <c r="I154" s="158"/>
    </row>
  </sheetData>
  <sheetProtection insertHyperlink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71A1-39D3-4E31-A264-2A18613BA316}">
  <sheetPr codeName="Sheet35">
    <tabColor theme="4" tint="0.59999389629810485"/>
  </sheetPr>
  <dimension ref="A1"/>
  <sheetViews>
    <sheetView showGridLines="0" zoomScaleNormal="100" workbookViewId="0"/>
  </sheetViews>
  <sheetFormatPr defaultColWidth="8.42578125" defaultRowHeight="13.5"/>
  <cols>
    <col min="1" max="16384" width="8.42578125" style="9"/>
  </cols>
  <sheetData/>
  <sheetProtection insertHyperlinks="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684A-12C7-434A-8FEF-7546BFFF2825}">
  <sheetPr codeName="Sheet36">
    <pageSetUpPr autoPageBreaks="0" fitToPage="1"/>
  </sheetPr>
  <dimension ref="A1:EZ41"/>
  <sheetViews>
    <sheetView showGridLines="0" tabSelected="1" topLeftCell="B1" zoomScaleNormal="100" workbookViewId="0">
      <selection activeCell="B1" sqref="B1"/>
    </sheetView>
  </sheetViews>
  <sheetFormatPr defaultColWidth="8.42578125" defaultRowHeight="12.75"/>
  <cols>
    <col min="1" max="1" width="2.42578125" style="16" hidden="1" customWidth="1"/>
    <col min="2" max="2" width="78.5703125" style="16" customWidth="1"/>
    <col min="3" max="3" width="23.5703125" style="15" customWidth="1"/>
    <col min="4" max="4" width="20" style="15" customWidth="1"/>
    <col min="5" max="5" width="2.42578125" style="15" customWidth="1"/>
    <col min="6" max="29" width="18.42578125" style="16" customWidth="1"/>
    <col min="30" max="30" width="3.42578125" style="16" customWidth="1"/>
    <col min="31" max="16384" width="8.42578125" style="16"/>
  </cols>
  <sheetData>
    <row r="1" spans="1:156" s="10" customFormat="1" ht="17.25" customHeight="1">
      <c r="B1" s="11" t="s">
        <v>6</v>
      </c>
      <c r="C1" s="161"/>
      <c r="D1" s="161"/>
      <c r="E1" s="161"/>
      <c r="F1" s="11"/>
      <c r="G1" s="11"/>
      <c r="H1" s="11"/>
      <c r="I1" s="11"/>
      <c r="J1" s="11"/>
      <c r="K1" s="11"/>
      <c r="L1" s="11"/>
      <c r="M1" s="11"/>
      <c r="N1" s="11"/>
      <c r="O1" s="11"/>
      <c r="P1" s="11"/>
      <c r="Q1" s="11"/>
      <c r="R1" s="11"/>
      <c r="S1" s="11"/>
      <c r="T1" s="11"/>
      <c r="U1" s="11"/>
      <c r="V1" s="11"/>
      <c r="W1" s="11"/>
      <c r="X1" s="11"/>
      <c r="Y1" s="11"/>
      <c r="Z1" s="11"/>
      <c r="AA1" s="11"/>
      <c r="AB1" s="11"/>
      <c r="AC1" s="11"/>
      <c r="AD1" s="11"/>
      <c r="AE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row>
    <row r="2" spans="1:156" s="10" customFormat="1" ht="15" customHeight="1">
      <c r="B2" s="162" t="s">
        <v>532</v>
      </c>
      <c r="C2" s="163"/>
      <c r="D2" s="13"/>
      <c r="E2" s="13"/>
      <c r="F2" s="13"/>
      <c r="G2" s="13"/>
      <c r="H2" s="13"/>
      <c r="I2" s="13"/>
      <c r="J2" s="13"/>
      <c r="K2" s="13"/>
      <c r="L2" s="13"/>
      <c r="M2" s="13"/>
      <c r="N2" s="13"/>
      <c r="O2" s="13"/>
      <c r="P2" s="13"/>
      <c r="Q2" s="13"/>
      <c r="R2" s="13"/>
      <c r="S2" s="13"/>
      <c r="T2" s="13"/>
      <c r="U2" s="13"/>
      <c r="V2" s="164"/>
      <c r="W2" s="164"/>
      <c r="X2" s="164"/>
      <c r="Y2" s="164"/>
      <c r="Z2" s="164"/>
      <c r="AA2" s="164"/>
      <c r="AB2" s="164"/>
      <c r="AC2" s="164"/>
    </row>
    <row r="3" spans="1:156" s="10" customFormat="1" ht="15" customHeight="1">
      <c r="B3" s="162" t="s">
        <v>533</v>
      </c>
      <c r="C3" s="165"/>
      <c r="D3" s="13"/>
      <c r="E3" s="13"/>
      <c r="F3" s="13"/>
      <c r="G3" s="13"/>
      <c r="H3" s="13"/>
      <c r="I3" s="13"/>
      <c r="J3" s="13"/>
      <c r="K3" s="13"/>
      <c r="L3" s="13"/>
      <c r="M3" s="13"/>
      <c r="N3" s="13"/>
      <c r="O3" s="13"/>
      <c r="P3" s="13"/>
      <c r="Q3" s="13"/>
      <c r="R3" s="13"/>
      <c r="S3" s="13"/>
      <c r="T3" s="13"/>
      <c r="U3" s="13"/>
      <c r="V3" s="164"/>
      <c r="W3" s="164"/>
      <c r="X3" s="164"/>
      <c r="Y3" s="164"/>
      <c r="Z3" s="164"/>
      <c r="AA3" s="164"/>
      <c r="AB3" s="164"/>
      <c r="AC3" s="164"/>
    </row>
    <row r="4" spans="1:156" s="10" customFormat="1" ht="15" customHeight="1">
      <c r="B4" s="162" t="s">
        <v>534</v>
      </c>
      <c r="C4" s="163"/>
      <c r="D4" s="13"/>
      <c r="E4" s="13"/>
      <c r="F4" s="13"/>
      <c r="G4" s="13"/>
      <c r="H4" s="13"/>
      <c r="I4" s="13"/>
      <c r="J4" s="13"/>
      <c r="K4" s="13"/>
      <c r="L4" s="13"/>
      <c r="M4" s="13"/>
      <c r="N4" s="13"/>
      <c r="O4" s="13"/>
      <c r="P4" s="13"/>
      <c r="Q4" s="13"/>
      <c r="R4" s="13"/>
      <c r="S4" s="13"/>
      <c r="T4" s="13"/>
      <c r="U4" s="13"/>
      <c r="V4" s="164"/>
      <c r="W4" s="164"/>
      <c r="X4" s="164"/>
      <c r="Y4" s="164"/>
      <c r="Z4" s="164"/>
      <c r="AA4" s="164"/>
      <c r="AB4" s="164"/>
      <c r="AC4" s="164"/>
    </row>
    <row r="5" spans="1:156" ht="15" customHeight="1">
      <c r="A5" s="10"/>
      <c r="B5" s="14"/>
      <c r="F5" s="164"/>
      <c r="G5" s="164"/>
      <c r="H5" s="164"/>
      <c r="I5" s="164"/>
      <c r="J5" s="164"/>
      <c r="K5" s="164"/>
      <c r="L5" s="164"/>
      <c r="M5" s="164"/>
      <c r="N5" s="164"/>
      <c r="O5" s="164"/>
      <c r="P5" s="164"/>
      <c r="Q5" s="164"/>
      <c r="R5" s="164"/>
      <c r="S5" s="164"/>
      <c r="T5" s="164"/>
      <c r="U5" s="164"/>
      <c r="V5" s="164"/>
    </row>
    <row r="6" spans="1:156" ht="15" customHeight="1">
      <c r="A6" s="10"/>
      <c r="B6" s="166" t="s">
        <v>535</v>
      </c>
      <c r="C6" s="403" t="str">
        <f>IF(OR(
ISNUMBER(SEARCH("Long Term Business - Direct Insurer",#REF!)),
ISNUMBER(SEARCH("General Business - Direct Insurer",#REF!)),
ISNUMBER(SEARCH("Composite Business - Direct Insurer",#REF!))
),
"Direct Insurer",
IF(ISNUMBER(SEARCH("Marine Mutual Insurer",#REF!)),"Marine Insurer",
IF(ISNUMBER(SEARCH("Lloyd’s",#REF!)),"Lloyd's",
IF(ISNUMBER(SEARCH("Captive Insurer",#REF!)),"Captive Insurer","Reinsurer"))))</f>
        <v>Reinsurer</v>
      </c>
      <c r="D6" s="404"/>
      <c r="E6" s="404"/>
      <c r="F6" s="405"/>
      <c r="G6" s="164"/>
      <c r="H6" s="164"/>
      <c r="I6" s="164"/>
      <c r="J6" s="164"/>
      <c r="K6" s="164"/>
      <c r="L6" s="164"/>
      <c r="M6" s="164"/>
      <c r="N6" s="164"/>
      <c r="O6" s="164"/>
      <c r="P6" s="164"/>
      <c r="Q6" s="164"/>
      <c r="R6" s="164"/>
      <c r="S6" s="164"/>
      <c r="T6" s="164"/>
      <c r="U6" s="164"/>
      <c r="V6" s="164"/>
    </row>
    <row r="7" spans="1:156" s="17" customFormat="1" ht="15" customHeight="1">
      <c r="B7" s="166" t="s">
        <v>536</v>
      </c>
      <c r="C7" s="403"/>
      <c r="D7" s="404"/>
      <c r="E7" s="404"/>
      <c r="F7" s="405"/>
      <c r="G7" s="18"/>
    </row>
    <row r="8" spans="1:156" s="17" customFormat="1" ht="15" customHeight="1">
      <c r="B8" s="166" t="s">
        <v>537</v>
      </c>
      <c r="C8" s="406"/>
      <c r="D8" s="406"/>
      <c r="E8" s="406"/>
      <c r="F8" s="406"/>
      <c r="G8" s="18"/>
    </row>
    <row r="9" spans="1:156" ht="15" customHeight="1">
      <c r="B9" s="167" t="s">
        <v>538</v>
      </c>
      <c r="F9" s="168"/>
      <c r="G9" s="168"/>
      <c r="H9" s="169"/>
      <c r="I9" s="170"/>
      <c r="J9" s="19"/>
      <c r="K9" s="171"/>
      <c r="L9" s="171"/>
      <c r="M9" s="171"/>
      <c r="N9" s="19"/>
      <c r="O9" s="19"/>
      <c r="P9" s="168"/>
      <c r="Q9" s="168"/>
      <c r="R9" s="168"/>
      <c r="S9" s="168"/>
      <c r="T9" s="168"/>
      <c r="U9" s="168"/>
      <c r="V9" s="168"/>
    </row>
    <row r="10" spans="1:156" ht="15" customHeight="1">
      <c r="F10" s="168"/>
      <c r="G10" s="168"/>
      <c r="H10" s="169"/>
      <c r="I10" s="170"/>
      <c r="J10" s="19"/>
      <c r="K10" s="171"/>
      <c r="L10" s="171"/>
      <c r="M10" s="171"/>
      <c r="N10" s="19"/>
      <c r="O10" s="19"/>
      <c r="P10" s="168"/>
      <c r="Q10" s="168"/>
      <c r="R10" s="168"/>
      <c r="S10" s="168"/>
      <c r="T10" s="168"/>
      <c r="U10" s="168"/>
      <c r="V10" s="168"/>
    </row>
    <row r="11" spans="1:156" ht="15" customHeight="1">
      <c r="B11" s="172" t="s">
        <v>539</v>
      </c>
      <c r="C11" s="173"/>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row>
    <row r="12" spans="1:156" ht="15" customHeight="1">
      <c r="B12" s="174"/>
      <c r="F12" s="175"/>
    </row>
    <row r="13" spans="1:156" ht="27" customHeight="1">
      <c r="B13" s="407" t="s">
        <v>540</v>
      </c>
      <c r="C13" s="408"/>
      <c r="D13" s="176" t="s">
        <v>541</v>
      </c>
      <c r="E13" s="178"/>
      <c r="F13" s="177" t="s">
        <v>542</v>
      </c>
      <c r="G13" s="179" t="s">
        <v>543</v>
      </c>
      <c r="H13" s="179" t="s">
        <v>544</v>
      </c>
      <c r="I13" s="179" t="s">
        <v>545</v>
      </c>
      <c r="J13" s="179" t="s">
        <v>546</v>
      </c>
      <c r="K13" s="179" t="s">
        <v>547</v>
      </c>
      <c r="L13" s="179" t="s">
        <v>548</v>
      </c>
      <c r="M13" s="179" t="s">
        <v>549</v>
      </c>
      <c r="N13" s="179" t="s">
        <v>550</v>
      </c>
      <c r="O13" s="179" t="s">
        <v>551</v>
      </c>
      <c r="P13" s="179" t="s">
        <v>552</v>
      </c>
      <c r="Q13" s="179" t="s">
        <v>553</v>
      </c>
      <c r="R13" s="179" t="s">
        <v>554</v>
      </c>
      <c r="S13" s="179" t="s">
        <v>555</v>
      </c>
      <c r="T13" s="179" t="s">
        <v>556</v>
      </c>
      <c r="U13" s="179" t="s">
        <v>557</v>
      </c>
      <c r="V13" s="179" t="s">
        <v>558</v>
      </c>
      <c r="W13" s="179" t="s">
        <v>559</v>
      </c>
      <c r="X13" s="179" t="s">
        <v>560</v>
      </c>
      <c r="Y13" s="179" t="s">
        <v>561</v>
      </c>
      <c r="Z13" s="179" t="s">
        <v>562</v>
      </c>
      <c r="AA13" s="179" t="s">
        <v>563</v>
      </c>
      <c r="AB13" s="179" t="s">
        <v>564</v>
      </c>
      <c r="AC13" s="179" t="s">
        <v>565</v>
      </c>
    </row>
    <row r="14" spans="1:156" ht="27" customHeight="1">
      <c r="B14" s="409" t="s">
        <v>566</v>
      </c>
      <c r="C14" s="410"/>
      <c r="D14" s="415" t="s">
        <v>567</v>
      </c>
      <c r="E14" s="180"/>
      <c r="F14" s="418" t="s">
        <v>568</v>
      </c>
      <c r="G14" s="419"/>
      <c r="H14" s="419"/>
      <c r="I14" s="419"/>
      <c r="J14" s="419"/>
      <c r="K14" s="419"/>
      <c r="L14" s="419"/>
      <c r="M14" s="419"/>
      <c r="N14" s="419"/>
      <c r="O14" s="419"/>
      <c r="P14" s="419"/>
      <c r="Q14" s="419"/>
      <c r="R14" s="419"/>
      <c r="S14" s="400" t="s">
        <v>569</v>
      </c>
      <c r="T14" s="400"/>
      <c r="U14" s="400"/>
      <c r="V14" s="400"/>
      <c r="W14" s="400"/>
      <c r="X14" s="400"/>
      <c r="Y14" s="400"/>
      <c r="Z14" s="400"/>
      <c r="AA14" s="400"/>
      <c r="AB14" s="400"/>
      <c r="AC14" s="400"/>
    </row>
    <row r="15" spans="1:156" s="22" customFormat="1" ht="27" customHeight="1">
      <c r="B15" s="411"/>
      <c r="C15" s="412"/>
      <c r="D15" s="416"/>
      <c r="E15" s="183"/>
      <c r="F15" s="401" t="s">
        <v>570</v>
      </c>
      <c r="G15" s="402" t="s">
        <v>571</v>
      </c>
      <c r="H15" s="402" t="s">
        <v>572</v>
      </c>
      <c r="I15" s="402"/>
      <c r="J15" s="402"/>
      <c r="K15" s="402" t="s">
        <v>573</v>
      </c>
      <c r="L15" s="398" t="s">
        <v>574</v>
      </c>
      <c r="M15" s="398" t="s">
        <v>575</v>
      </c>
      <c r="N15" s="402" t="s">
        <v>576</v>
      </c>
      <c r="O15" s="402"/>
      <c r="P15" s="402" t="s">
        <v>577</v>
      </c>
      <c r="Q15" s="402"/>
      <c r="R15" s="398" t="s">
        <v>578</v>
      </c>
      <c r="S15" s="398" t="s">
        <v>579</v>
      </c>
      <c r="T15" s="398" t="s">
        <v>571</v>
      </c>
      <c r="U15" s="402" t="s">
        <v>580</v>
      </c>
      <c r="V15" s="402"/>
      <c r="W15" s="402"/>
      <c r="X15" s="398" t="s">
        <v>573</v>
      </c>
      <c r="Y15" s="398" t="s">
        <v>581</v>
      </c>
      <c r="Z15" s="398" t="s">
        <v>576</v>
      </c>
      <c r="AA15" s="402" t="s">
        <v>582</v>
      </c>
      <c r="AB15" s="402"/>
      <c r="AC15" s="398" t="s">
        <v>578</v>
      </c>
    </row>
    <row r="16" spans="1:156" s="22" customFormat="1" ht="27" customHeight="1">
      <c r="B16" s="411"/>
      <c r="C16" s="412"/>
      <c r="D16" s="417"/>
      <c r="E16" s="183"/>
      <c r="F16" s="401"/>
      <c r="G16" s="402"/>
      <c r="H16" s="185" t="s">
        <v>583</v>
      </c>
      <c r="I16" s="185" t="s">
        <v>584</v>
      </c>
      <c r="J16" s="185" t="s">
        <v>585</v>
      </c>
      <c r="K16" s="402"/>
      <c r="L16" s="399"/>
      <c r="M16" s="399"/>
      <c r="N16" s="185" t="s">
        <v>586</v>
      </c>
      <c r="O16" s="185" t="s">
        <v>587</v>
      </c>
      <c r="P16" s="185" t="s">
        <v>588</v>
      </c>
      <c r="Q16" s="185" t="s">
        <v>32</v>
      </c>
      <c r="R16" s="399"/>
      <c r="S16" s="399"/>
      <c r="T16" s="399"/>
      <c r="U16" s="185" t="s">
        <v>583</v>
      </c>
      <c r="V16" s="185" t="s">
        <v>584</v>
      </c>
      <c r="W16" s="185" t="s">
        <v>585</v>
      </c>
      <c r="X16" s="399"/>
      <c r="Y16" s="399"/>
      <c r="Z16" s="399"/>
      <c r="AA16" s="185" t="s">
        <v>588</v>
      </c>
      <c r="AB16" s="185" t="s">
        <v>32</v>
      </c>
      <c r="AC16" s="399"/>
    </row>
    <row r="17" spans="2:29">
      <c r="B17" s="413"/>
      <c r="C17" s="414"/>
      <c r="D17" s="181" t="s">
        <v>589</v>
      </c>
      <c r="E17" s="187"/>
      <c r="F17" s="188" t="s">
        <v>589</v>
      </c>
      <c r="G17" s="182" t="s">
        <v>589</v>
      </c>
      <c r="H17" s="182" t="s">
        <v>589</v>
      </c>
      <c r="I17" s="182" t="s">
        <v>589</v>
      </c>
      <c r="J17" s="182" t="s">
        <v>589</v>
      </c>
      <c r="K17" s="182" t="s">
        <v>589</v>
      </c>
      <c r="L17" s="182" t="s">
        <v>590</v>
      </c>
      <c r="M17" s="182" t="s">
        <v>590</v>
      </c>
      <c r="N17" s="182" t="s">
        <v>590</v>
      </c>
      <c r="O17" s="182" t="s">
        <v>590</v>
      </c>
      <c r="P17" s="182" t="s">
        <v>590</v>
      </c>
      <c r="Q17" s="182" t="s">
        <v>590</v>
      </c>
      <c r="R17" s="182" t="s">
        <v>589</v>
      </c>
      <c r="S17" s="182" t="s">
        <v>589</v>
      </c>
      <c r="T17" s="182" t="s">
        <v>589</v>
      </c>
      <c r="U17" s="182" t="s">
        <v>589</v>
      </c>
      <c r="V17" s="182" t="s">
        <v>589</v>
      </c>
      <c r="W17" s="182"/>
      <c r="X17" s="182" t="s">
        <v>589</v>
      </c>
      <c r="Y17" s="182" t="s">
        <v>589</v>
      </c>
      <c r="Z17" s="182" t="s">
        <v>589</v>
      </c>
      <c r="AA17" s="182" t="s">
        <v>590</v>
      </c>
      <c r="AB17" s="182" t="s">
        <v>590</v>
      </c>
      <c r="AC17" s="182" t="s">
        <v>589</v>
      </c>
    </row>
    <row r="18" spans="2:29" ht="27" customHeight="1">
      <c r="B18" s="189" t="s">
        <v>591</v>
      </c>
      <c r="C18" s="190"/>
      <c r="D18" s="23"/>
      <c r="E18" s="24"/>
      <c r="F18" s="25"/>
      <c r="G18" s="26"/>
      <c r="H18" s="26"/>
      <c r="I18" s="26"/>
      <c r="J18" s="26"/>
      <c r="K18" s="26"/>
      <c r="L18" s="26"/>
      <c r="M18" s="26"/>
      <c r="N18" s="26"/>
      <c r="O18" s="26"/>
      <c r="P18" s="26"/>
      <c r="Q18" s="26"/>
      <c r="R18" s="26"/>
      <c r="S18" s="26"/>
      <c r="T18" s="26"/>
      <c r="U18" s="26"/>
      <c r="V18" s="26"/>
      <c r="W18" s="26"/>
      <c r="X18" s="26"/>
      <c r="Y18" s="26"/>
      <c r="Z18" s="26"/>
      <c r="AA18" s="26"/>
      <c r="AB18" s="26"/>
      <c r="AC18" s="26"/>
    </row>
    <row r="19" spans="2:29" ht="27" customHeight="1">
      <c r="B19" s="191" t="s">
        <v>592</v>
      </c>
      <c r="C19" s="27" t="s">
        <v>593</v>
      </c>
      <c r="D19" s="28">
        <f>SUM(F19:AC19)</f>
        <v>0</v>
      </c>
      <c r="E19" s="29"/>
      <c r="F19" s="30">
        <f>IF($C$6="Reinsurer",0,SUM('B.G.R.1A GI Results (AY)'!D17:G17,'B.G.R.1A GI Results (AY)'!CB17:CE17))</f>
        <v>0</v>
      </c>
      <c r="G19" s="31">
        <f>IF($C$6="Reinsurer",0,SUM('B.G.R.1A GI Results (AY)'!H17:I17,'B.G.R.1A GI Results (AY)'!CF17:CG17))</f>
        <v>0</v>
      </c>
      <c r="H19" s="31">
        <f>IF($C$6="Reinsurer",0,'B.G.R.1A GI Results (AY)'!J17+'B.G.R.1A GI Results (AY)'!CH17)</f>
        <v>0</v>
      </c>
      <c r="I19" s="31">
        <f>IF($C$6="Reinsurer",0,SUM('B.G.R.1A GI Results (AY)'!K17:N17,'B.G.R.1A GI Results (AY)'!CI17:CL17))</f>
        <v>0</v>
      </c>
      <c r="J19" s="31">
        <f>IF($C$6="Reinsurer",0,'B.G.R.1A GI Results (AY)'!O17+'B.G.R.1A GI Results (AY)'!CM17)</f>
        <v>0</v>
      </c>
      <c r="K19" s="31">
        <f>IF($C$6="Reinsurer",0,SUM('B.G.R.1A GI Results (AY)'!P17:R17,'B.G.R.1A GI Results (AY)'!CN17:CP17))</f>
        <v>0</v>
      </c>
      <c r="L19" s="31">
        <f>IF($C$6="Reinsurer",0,SUM('B.G.R.1A GI Results (AY)'!S17,'B.G.R.1A GI Results (AY)'!CQ17))</f>
        <v>0</v>
      </c>
      <c r="M19" s="31">
        <f>IF($C$6="Reinsurer",0,SUM('B.G.R.1A GI Results (AY)'!T17,'B.G.R.1A GI Results (AY)'!CR17))</f>
        <v>0</v>
      </c>
      <c r="N19" s="31">
        <f>IF($C$6="Reinsurer",0,SUM('B.G.R.1A GI Results (AY)'!U17:V17,'B.G.R.1A GI Results (AY)'!CS17:CT17))</f>
        <v>0</v>
      </c>
      <c r="O19" s="31">
        <f>IF($C$6="Reinsurer",0,SUM('B.G.R.1A GI Results (AY)'!W17:Y17,'B.G.R.1A GI Results (AY)'!CU17:CW17))</f>
        <v>0</v>
      </c>
      <c r="P19" s="31">
        <f>IF($C$6="Reinsurer",0,SUM('B.G.R.1A GI Results (AY)'!Z17,'B.G.R.1A GI Results (AY)'!CX17))</f>
        <v>0</v>
      </c>
      <c r="Q19" s="31">
        <f>IF($C$6="Reinsurer",0,SUM('B.G.R.1A GI Results (AY)'!AA17,'B.G.R.1A GI Results (AY)'!CY17))</f>
        <v>0</v>
      </c>
      <c r="R19" s="31">
        <f>IF($C$6="Reinsurer",0,SUM('B.G.R.1A GI Results (AY)'!AB17:AD17,'B.G.R.1A GI Results (AY)'!CZ17:DB17))</f>
        <v>0</v>
      </c>
      <c r="S19" s="31">
        <f>IF($C$6="Reinsurer",0,SUM('B.G.R.1A GI Results (AY)'!AF17,'B.G.R.1A GI Results (AY)'!AR17,'B.G.R.1A GI Results (AY)'!DD17,'B.G.R.1A GI Results (AY)'!DP17))+SUM('B.G.R.1B GI Results (UY)'!AF17,'B.G.R.1B GI Results (UY)'!AR17,'B.G.R.1B GI Results (UY)'!BD17,'B.G.R.1B GI Results (UY)'!BP17,'B.G.R.1B GI Results (UY)'!DD17,'B.G.R.1B GI Results (UY)'!DP17,'B.G.R.1B GI Results (UY)'!EB17,'B.G.R.1B GI Results (UY)'!EN17)</f>
        <v>0</v>
      </c>
      <c r="T19" s="31">
        <f>IF($C$6="Reinsurer",0,SUM('B.G.R.1A GI Results (AY)'!AG17,'B.G.R.1A GI Results (AY)'!AS17,'B.G.R.1A GI Results (AY)'!DE17,'B.G.R.1A GI Results (AY)'!DQ17))+SUM('B.G.R.1B GI Results (UY)'!AG17,'B.G.R.1B GI Results (UY)'!AS17,'B.G.R.1B GI Results (UY)'!BE17,'B.G.R.1B GI Results (UY)'!BQ17,'B.G.R.1B GI Results (UY)'!DE17,'B.G.R.1B GI Results (UY)'!DQ17,'B.G.R.1B GI Results (UY)'!EC17,'B.G.R.1B GI Results (UY)'!EO17)</f>
        <v>0</v>
      </c>
      <c r="U19" s="31">
        <f>IF($C$6="Reinsurer",0,SUM('B.G.R.1A GI Results (AY)'!AH17,'B.G.R.1A GI Results (AY)'!AT17,'B.G.R.1A GI Results (AY)'!DF17,'B.G.R.1A GI Results (AY)'!DR17))+SUM('B.G.R.1B GI Results (UY)'!AH17,'B.G.R.1B GI Results (UY)'!AT17,'B.G.R.1B GI Results (UY)'!BF17,'B.G.R.1B GI Results (UY)'!BR17,'B.G.R.1B GI Results (UY)'!DF17,'B.G.R.1B GI Results (UY)'!DR17,'B.G.R.1B GI Results (UY)'!ED17,'B.G.R.1B GI Results (UY)'!EP17)</f>
        <v>0</v>
      </c>
      <c r="V19" s="31">
        <f>IF($C$6="Reinsurer",0,SUM('B.G.R.1A GI Results (AY)'!AI17,'B.G.R.1A GI Results (AY)'!AU17,'B.G.R.1A GI Results (AY)'!DG17,'B.G.R.1A GI Results (AY)'!DS17))+SUM('B.G.R.1B GI Results (UY)'!AI17,'B.G.R.1B GI Results (UY)'!AU17,'B.G.R.1B GI Results (UY)'!BG17,'B.G.R.1B GI Results (UY)'!BS17,'B.G.R.1B GI Results (UY)'!DG17,'B.G.R.1B GI Results (UY)'!DS17,'B.G.R.1B GI Results (UY)'!EE17,'B.G.R.1B GI Results (UY)'!EQ17)</f>
        <v>0</v>
      </c>
      <c r="W19" s="31">
        <f>IF($C$6="Reinsurer",0,SUM('B.G.R.1A GI Results (AY)'!AJ17,'B.G.R.1A GI Results (AY)'!AV17,'B.G.R.1A GI Results (AY)'!DH17,'B.G.R.1A GI Results (AY)'!DT17))+SUM('B.G.R.1B GI Results (UY)'!AJ17,'B.G.R.1B GI Results (UY)'!AV17,'B.G.R.1B GI Results (UY)'!BH17,'B.G.R.1B GI Results (UY)'!BT17,'B.G.R.1B GI Results (UY)'!DH17,'B.G.R.1B GI Results (UY)'!DT17,'B.G.R.1B GI Results (UY)'!EF17,'B.G.R.1B GI Results (UY)'!ER17)</f>
        <v>0</v>
      </c>
      <c r="X19" s="31">
        <f>IF($C$6="Reinsurer",0,SUM('B.G.R.1A GI Results (AY)'!AK17,'B.G.R.1A GI Results (AY)'!AW17,'B.G.R.1A GI Results (AY)'!DI17,'B.G.R.1A GI Results (AY)'!DU17))+SUM('B.G.R.1B GI Results (UY)'!AK17,'B.G.R.1B GI Results (UY)'!AW17,'B.G.R.1B GI Results (UY)'!BI17,'B.G.R.1B GI Results (UY)'!BU17,'B.G.R.1B GI Results (UY)'!DI17,'B.G.R.1B GI Results (UY)'!DU17,'B.G.R.1B GI Results (UY)'!EG17,'B.G.R.1B GI Results (UY)'!ES17)</f>
        <v>0</v>
      </c>
      <c r="Y19" s="31">
        <f>IF($C$6="Reinsurer",0,SUM('B.G.R.1A GI Results (AY)'!AL17,'B.G.R.1A GI Results (AY)'!AX17,'B.G.R.1A GI Results (AY)'!DJ17,'B.G.R.1A GI Results (AY)'!DV17))+SUM('B.G.R.1B GI Results (UY)'!AL17,'B.G.R.1B GI Results (UY)'!AX17,'B.G.R.1B GI Results (UY)'!BJ17,'B.G.R.1B GI Results (UY)'!BV17,'B.G.R.1B GI Results (UY)'!DJ17,'B.G.R.1B GI Results (UY)'!DV17,'B.G.R.1B GI Results (UY)'!EH17,'B.G.R.1B GI Results (UY)'!ET17)</f>
        <v>0</v>
      </c>
      <c r="Z19" s="31">
        <f>IF($C$6="Reinsurer",0,SUM('B.G.R.1A GI Results (AY)'!AM17,'B.G.R.1A GI Results (AY)'!AY17,'B.G.R.1A GI Results (AY)'!DK17,'B.G.R.1A GI Results (AY)'!DW17))+SUM('B.G.R.1B GI Results (UY)'!AM17,'B.G.R.1B GI Results (UY)'!AY17,'B.G.R.1B GI Results (UY)'!BK17,'B.G.R.1B GI Results (UY)'!BW17,'B.G.R.1B GI Results (UY)'!DK17,'B.G.R.1B GI Results (UY)'!DW17,'B.G.R.1B GI Results (UY)'!EI17,'B.G.R.1B GI Results (UY)'!EU17)</f>
        <v>0</v>
      </c>
      <c r="AA19" s="31">
        <f>IF($C$6="Reinsurer",0,SUM('B.G.R.1A GI Results (AY)'!AN17,'B.G.R.1A GI Results (AY)'!AZ17,'B.G.R.1A GI Results (AY)'!DL17,'B.G.R.1A GI Results (AY)'!DX17))+ SUM('B.G.R.1B GI Results (UY)'!AN17,'B.G.R.1B GI Results (UY)'!AZ17,'B.G.R.1B GI Results (UY)'!BL17,'B.G.R.1B GI Results (UY)'!BX17,'B.G.R.1B GI Results (UY)'!DL17,'B.G.R.1B GI Results (UY)'!DX17,'B.G.R.1B GI Results (UY)'!EJ17,'B.G.R.1B GI Results (UY)'!EV17)</f>
        <v>0</v>
      </c>
      <c r="AB19" s="31">
        <f>IF($C$6="Reinsurer",0,SUM('B.G.R.1A GI Results (AY)'!AO17,'B.G.R.1A GI Results (AY)'!BA17,'B.G.R.1A GI Results (AY)'!DM17,'B.G.R.1A GI Results (AY)'!DY17))+ SUM('B.G.R.1B GI Results (UY)'!AO17,'B.G.R.1B GI Results (UY)'!BA17,'B.G.R.1B GI Results (UY)'!BM17,'B.G.R.1B GI Results (UY)'!BY17,'B.G.R.1B GI Results (UY)'!DM17,'B.G.R.1B GI Results (UY)'!DY17,'B.G.R.1B GI Results (UY)'!EK17,'B.G.R.1B GI Results (UY)'!EW17)</f>
        <v>0</v>
      </c>
      <c r="AC19" s="31">
        <f>IF($C$6="Reinsurer",0,SUM('B.G.R.1A GI Results (AY)'!AP17:AP17,'B.G.R.1A GI Results (AY)'!BB17:BB17,'B.G.R.1A GI Results (AY)'!DN17:DN17,'B.G.R.1A GI Results (AY)'!DZ17:DZ17))+SUM('B.G.R.1B GI Results (UY)'!AP17:AP17,'B.G.R.1B GI Results (UY)'!BB17:BB17,'B.G.R.1B GI Results (UY)'!BN17:BN17,'B.G.R.1B GI Results (UY)'!BZ17:BZ17,'B.G.R.1B GI Results (UY)'!DN17:DN17,'B.G.R.1B GI Results (UY)'!DZ17:DZ17,'B.G.R.1B GI Results (UY)'!EL17:EL17,'B.G.R.1B GI Results (UY)'!EX17:EX17)</f>
        <v>0</v>
      </c>
    </row>
    <row r="20" spans="2:29" ht="27" customHeight="1">
      <c r="B20" s="191" t="s">
        <v>594</v>
      </c>
      <c r="C20" s="27" t="s">
        <v>595</v>
      </c>
      <c r="D20" s="28">
        <f>SUM(F20:AC20)</f>
        <v>0</v>
      </c>
      <c r="E20" s="29"/>
      <c r="F20" s="30">
        <f>IF($C$6="Reinsurer",0,F19+SUM('B.G.R.1A GI Results (AY)'!D20:G20,'B.G.R.1A GI Results (AY)'!CB20:CE20))</f>
        <v>0</v>
      </c>
      <c r="G20" s="31">
        <f>IF($C$6="Reinsurer",0,G19+SUM('B.G.R.1A GI Results (AY)'!H20:I20,'B.G.R.1A GI Results (AY)'!CF20:CG20))</f>
        <v>0</v>
      </c>
      <c r="H20" s="31">
        <f>IF($C$6="Reinsurer",0,H19+'B.G.R.1A GI Results (AY)'!J20+'B.G.R.1A GI Results (AY)'!CH20)</f>
        <v>0</v>
      </c>
      <c r="I20" s="31">
        <f>IF($C$6="Reinsurer",0,I19+SUM('B.G.R.1A GI Results (AY)'!K20:N20,'B.G.R.1A GI Results (AY)'!CI20:CL20))</f>
        <v>0</v>
      </c>
      <c r="J20" s="31">
        <f>IF($C$6="Reinsurer",0,J19+'B.G.R.1A GI Results (AY)'!O20+'B.G.R.1A GI Results (AY)'!CM20)</f>
        <v>0</v>
      </c>
      <c r="K20" s="31">
        <f>IF($C$6="Reinsurer",0,K19+SUM('B.G.R.1A GI Results (AY)'!P20:R20,'B.G.R.1A GI Results (AY)'!CN20:CP20))</f>
        <v>0</v>
      </c>
      <c r="L20" s="31">
        <f>IF($C$6="Reinsurer",0,L19+SUM('B.G.R.1A GI Results (AY)'!S20,'B.G.R.1A GI Results (AY)'!CQ20))</f>
        <v>0</v>
      </c>
      <c r="M20" s="31">
        <f>IF($C$6="Reinsurer",0,M19+SUM('B.G.R.1A GI Results (AY)'!T20,'B.G.R.1A GI Results (AY)'!CR20))</f>
        <v>0</v>
      </c>
      <c r="N20" s="31">
        <f>IF($C$6="Reinsurer",0,N19+SUM('B.G.R.1A GI Results (AY)'!U20:V20,'B.G.R.1A GI Results (AY)'!CS20:CT20))</f>
        <v>0</v>
      </c>
      <c r="O20" s="31">
        <f>IF($C$6="Reinsurer",0,O19+SUM('B.G.R.1A GI Results (AY)'!W20:Y20,'B.G.R.1A GI Results (AY)'!CU20:CW20))</f>
        <v>0</v>
      </c>
      <c r="P20" s="31">
        <f>IF($C$6="Reinsurer",0,P19+SUM('B.G.R.1A GI Results (AY)'!Z20,'B.G.R.1A GI Results (AY)'!CX20))</f>
        <v>0</v>
      </c>
      <c r="Q20" s="31">
        <f>IF($C$6="Reinsurer",0,Q19+SUM('B.G.R.1A GI Results (AY)'!AA20,'B.G.R.1A GI Results (AY)'!CY20))</f>
        <v>0</v>
      </c>
      <c r="R20" s="31">
        <f>IF($C$6="Reinsurer",0,R19+SUM('B.G.R.1A GI Results (AY)'!AB20:AD20,'B.G.R.1A GI Results (AY)'!CZ20:DB20))</f>
        <v>0</v>
      </c>
      <c r="S20" s="31">
        <f>IF($C$6="Reinsurer",0,SUM('B.G.R.1A GI Results (AY)'!AF20,'B.G.R.1A GI Results (AY)'!AR20,'B.G.R.1A GI Results (AY)'!DD20,'B.G.R.1A GI Results (AY)'!DP20))+S19+SUM('B.G.R.1B GI Results (UY)'!AF20,'B.G.R.1B GI Results (UY)'!AR20,'B.G.R.1B GI Results (UY)'!BD20,'B.G.R.1B GI Results (UY)'!BP20,'B.G.R.1B GI Results (UY)'!DD20,'B.G.R.1B GI Results (UY)'!DP20,'B.G.R.1B GI Results (UY)'!EB20,'B.G.R.1B GI Results (UY)'!EN20)</f>
        <v>0</v>
      </c>
      <c r="T20" s="31">
        <f>IF($C$6="Reinsurer",0,SUM('B.G.R.1A GI Results (AY)'!AG20,'B.G.R.1A GI Results (AY)'!AS20,'B.G.R.1A GI Results (AY)'!DE20,'B.G.R.1A GI Results (AY)'!DQ20))+T19+SUM('B.G.R.1B GI Results (UY)'!AG20,'B.G.R.1B GI Results (UY)'!AS20,'B.G.R.1B GI Results (UY)'!BE20,'B.G.R.1B GI Results (UY)'!BQ20,'B.G.R.1B GI Results (UY)'!DE20,'B.G.R.1B GI Results (UY)'!DQ20,'B.G.R.1B GI Results (UY)'!EC20,'B.G.R.1B GI Results (UY)'!EO20)</f>
        <v>0</v>
      </c>
      <c r="U20" s="31">
        <f>IF($C$6="Reinsurer",0,SUM('B.G.R.1A GI Results (AY)'!AH20,'B.G.R.1A GI Results (AY)'!AT20,'B.G.R.1A GI Results (AY)'!DF20,'B.G.R.1A GI Results (AY)'!DR20))+U19+SUM('B.G.R.1B GI Results (UY)'!AH20,'B.G.R.1B GI Results (UY)'!AT20,'B.G.R.1B GI Results (UY)'!BF20,'B.G.R.1B GI Results (UY)'!BR20,'B.G.R.1B GI Results (UY)'!DF20,'B.G.R.1B GI Results (UY)'!DR20,'B.G.R.1B GI Results (UY)'!ED20,'B.G.R.1B GI Results (UY)'!EP20)</f>
        <v>0</v>
      </c>
      <c r="V20" s="31">
        <f>IF($C$6="Reinsurer",0,SUM('B.G.R.1A GI Results (AY)'!AI20,'B.G.R.1A GI Results (AY)'!AU20,'B.G.R.1A GI Results (AY)'!DG20,'B.G.R.1A GI Results (AY)'!DS20))+V19+SUM('B.G.R.1B GI Results (UY)'!AI20,'B.G.R.1B GI Results (UY)'!AU20,'B.G.R.1B GI Results (UY)'!BG20,'B.G.R.1B GI Results (UY)'!BS20,'B.G.R.1B GI Results (UY)'!DG20,'B.G.R.1B GI Results (UY)'!DS20,'B.G.R.1B GI Results (UY)'!EE20,'B.G.R.1B GI Results (UY)'!EQ20)</f>
        <v>0</v>
      </c>
      <c r="W20" s="31">
        <f>IF($C$6="Reinsurer",0,SUM('B.G.R.1A GI Results (AY)'!AJ20,'B.G.R.1A GI Results (AY)'!AV20,'B.G.R.1A GI Results (AY)'!DH20,'B.G.R.1A GI Results (AY)'!DT20))+W19+SUM('B.G.R.1B GI Results (UY)'!AJ20,'B.G.R.1B GI Results (UY)'!AV20,'B.G.R.1B GI Results (UY)'!BH20,'B.G.R.1B GI Results (UY)'!BT20,'B.G.R.1B GI Results (UY)'!DH20,'B.G.R.1B GI Results (UY)'!DT20,'B.G.R.1B GI Results (UY)'!EF20,'B.G.R.1B GI Results (UY)'!ER20)</f>
        <v>0</v>
      </c>
      <c r="X20" s="31">
        <f>IF($C$6="Reinsurer",0,SUM('B.G.R.1A GI Results (AY)'!AK20,'B.G.R.1A GI Results (AY)'!AW20,'B.G.R.1A GI Results (AY)'!DI20,'B.G.R.1A GI Results (AY)'!DU20))+X19+SUM('B.G.R.1B GI Results (UY)'!AK20,'B.G.R.1B GI Results (UY)'!AW20,'B.G.R.1B GI Results (UY)'!BI20,'B.G.R.1B GI Results (UY)'!BU20,'B.G.R.1B GI Results (UY)'!DI20,'B.G.R.1B GI Results (UY)'!DU20,'B.G.R.1B GI Results (UY)'!EG20,'B.G.R.1B GI Results (UY)'!ES20)</f>
        <v>0</v>
      </c>
      <c r="Y20" s="31">
        <f>IF($C$6="Reinsurer",0,SUM('B.G.R.1A GI Results (AY)'!AL20,'B.G.R.1A GI Results (AY)'!AX20,'B.G.R.1A GI Results (AY)'!DJ20,'B.G.R.1A GI Results (AY)'!DV20))+Y19+SUM('B.G.R.1B GI Results (UY)'!AL20,'B.G.R.1B GI Results (UY)'!AX20,'B.G.R.1B GI Results (UY)'!BJ20,'B.G.R.1B GI Results (UY)'!BV20,'B.G.R.1B GI Results (UY)'!DJ20,'B.G.R.1B GI Results (UY)'!DV20,'B.G.R.1B GI Results (UY)'!EH20,'B.G.R.1B GI Results (UY)'!ET20)</f>
        <v>0</v>
      </c>
      <c r="Z20" s="31">
        <f>IF($C$6="Reinsurer",0,SUM('B.G.R.1A GI Results (AY)'!AM20,'B.G.R.1A GI Results (AY)'!AY20,'B.G.R.1A GI Results (AY)'!DK20,'B.G.R.1A GI Results (AY)'!DW20))+Z19+SUM('B.G.R.1B GI Results (UY)'!AM20,'B.G.R.1B GI Results (UY)'!AY20,'B.G.R.1B GI Results (UY)'!BK20,'B.G.R.1B GI Results (UY)'!BW20,'B.G.R.1B GI Results (UY)'!DK20,'B.G.R.1B GI Results (UY)'!DW20,'B.G.R.1B GI Results (UY)'!EI20,'B.G.R.1B GI Results (UY)'!EU20)</f>
        <v>0</v>
      </c>
      <c r="AA20" s="31">
        <f>IF($C$6="Reinsurer",0,SUM('B.G.R.1A GI Results (AY)'!AN20,'B.G.R.1A GI Results (AY)'!AZ20,'B.G.R.1A GI Results (AY)'!DL20,'B.G.R.1A GI Results (AY)'!DX20))+ AA19+SUM('B.G.R.1B GI Results (UY)'!AN20,'B.G.R.1B GI Results (UY)'!AZ20,'B.G.R.1B GI Results (UY)'!BL20,'B.G.R.1B GI Results (UY)'!BX20,'B.G.R.1B GI Results (UY)'!DL20,'B.G.R.1B GI Results (UY)'!DX20,'B.G.R.1B GI Results (UY)'!EJ20,'B.G.R.1B GI Results (UY)'!EV20)</f>
        <v>0</v>
      </c>
      <c r="AB20" s="31">
        <f>IF($C$6="Reinsurer",0,SUM('B.G.R.1A GI Results (AY)'!AO20,'B.G.R.1A GI Results (AY)'!BA20,'B.G.R.1A GI Results (AY)'!DM20,'B.G.R.1A GI Results (AY)'!DY20))+ AB19+SUM('B.G.R.1B GI Results (UY)'!AO20,'B.G.R.1B GI Results (UY)'!BA20,'B.G.R.1B GI Results (UY)'!BM20,'B.G.R.1B GI Results (UY)'!BY20,'B.G.R.1B GI Results (UY)'!DM20,'B.G.R.1B GI Results (UY)'!DY20,'B.G.R.1B GI Results (UY)'!EK20,'B.G.R.1B GI Results (UY)'!EW20)</f>
        <v>0</v>
      </c>
      <c r="AC20" s="31">
        <f>IF($C$6="Reinsurer",0,SUM('B.G.R.1A GI Results (AY)'!AP20:AP20,'B.G.R.1A GI Results (AY)'!BB20:BB20,'B.G.R.1A GI Results (AY)'!DN20:DN20,'B.G.R.1A GI Results (AY)'!DZ20:DZ20))+AC19+SUM('B.G.R.1B GI Results (UY)'!AP20:AP20,'B.G.R.1B GI Results (UY)'!BB20:BB20,'B.G.R.1B GI Results (UY)'!BN20:BN20,'B.G.R.1B GI Results (UY)'!BZ20:BZ20,'B.G.R.1B GI Results (UY)'!DN20:DN20,'B.G.R.1B GI Results (UY)'!DZ20:DZ20,'B.G.R.1B GI Results (UY)'!EL20:EL20,'B.G.R.1B GI Results (UY)'!EX20:EX20)</f>
        <v>0</v>
      </c>
    </row>
    <row r="21" spans="2:29" ht="27" customHeight="1">
      <c r="B21" s="189" t="s">
        <v>596</v>
      </c>
      <c r="C21" s="190"/>
      <c r="D21" s="32"/>
      <c r="E21" s="33"/>
      <c r="F21" s="34"/>
      <c r="G21" s="35"/>
      <c r="H21" s="35"/>
      <c r="I21" s="35"/>
      <c r="J21" s="35"/>
      <c r="K21" s="35"/>
      <c r="L21" s="35"/>
      <c r="M21" s="35"/>
      <c r="N21" s="35"/>
      <c r="O21" s="35"/>
      <c r="P21" s="35"/>
      <c r="Q21" s="35"/>
      <c r="R21" s="35"/>
      <c r="S21" s="35"/>
      <c r="T21" s="35"/>
      <c r="U21" s="35"/>
      <c r="V21" s="35"/>
      <c r="W21" s="35"/>
      <c r="X21" s="35"/>
      <c r="Y21" s="35"/>
      <c r="Z21" s="35"/>
      <c r="AA21" s="35"/>
      <c r="AB21" s="35"/>
      <c r="AC21" s="35"/>
    </row>
    <row r="22" spans="2:29" ht="27" customHeight="1">
      <c r="B22" s="191" t="s">
        <v>597</v>
      </c>
      <c r="C22" s="27" t="s">
        <v>598</v>
      </c>
      <c r="D22" s="28">
        <f>SUM(F22:AC22)</f>
        <v>0</v>
      </c>
      <c r="E22" s="29"/>
      <c r="F22" s="31">
        <f>IF($C$6="Reinsurer",0,SUM('B.G.R.1A GI Results (AY)'!D43:G43,'B.G.R.1A GI Results (AY)'!CB43:CE43))</f>
        <v>0</v>
      </c>
      <c r="G22" s="31">
        <f>IF($C$6="Reinsurer",0,SUM('B.G.R.1A GI Results (AY)'!H43:I43,'B.G.R.1A GI Results (AY)'!CF43:CG43))</f>
        <v>0</v>
      </c>
      <c r="H22" s="31">
        <f>IF($C$6="Reinsurer",0,'B.G.R.1A GI Results (AY)'!J43+'B.G.R.1A GI Results (AY)'!CH43)</f>
        <v>0</v>
      </c>
      <c r="I22" s="31">
        <f>IF($C$6="Reinsurer",0,SUM('B.G.R.1A GI Results (AY)'!K43:N43,'B.G.R.1A GI Results (AY)'!CI43:CL43))</f>
        <v>0</v>
      </c>
      <c r="J22" s="31">
        <f>IF($C$6="Reinsurer",0,'B.G.R.1A GI Results (AY)'!O43+'B.G.R.1A GI Results (AY)'!CM43)</f>
        <v>0</v>
      </c>
      <c r="K22" s="31">
        <f>IF($C$6="Reinsurer",0,SUM('B.G.R.1A GI Results (AY)'!P43:R43,'B.G.R.1A GI Results (AY)'!CN43:CP43))</f>
        <v>0</v>
      </c>
      <c r="L22" s="31">
        <f>IF($C$6="Reinsurer",0,SUM('B.G.R.1A GI Results (AY)'!S43,'B.G.R.1A GI Results (AY)'!CQ43))</f>
        <v>0</v>
      </c>
      <c r="M22" s="31">
        <f>IF($C$6="Reinsurer",0,SUM('B.G.R.1A GI Results (AY)'!T43,'B.G.R.1A GI Results (AY)'!CR43))</f>
        <v>0</v>
      </c>
      <c r="N22" s="31">
        <f>IF($C$6="Reinsurer",0,SUM('B.G.R.1A GI Results (AY)'!U43:V43,'B.G.R.1A GI Results (AY)'!CS43:CT43))</f>
        <v>0</v>
      </c>
      <c r="O22" s="31">
        <f>IF($C$6="Reinsurer",0,SUM('B.G.R.1A GI Results (AY)'!W43:Y43,'B.G.R.1A GI Results (AY)'!CU43:CW43))</f>
        <v>0</v>
      </c>
      <c r="P22" s="31">
        <f>IF($C$6="Reinsurer",0,SUM('B.G.R.1A GI Results (AY)'!Z43,'B.G.R.1A GI Results (AY)'!CX43))</f>
        <v>0</v>
      </c>
      <c r="Q22" s="31">
        <f>IF($C$6="Reinsurer",0,SUM('B.G.R.1A GI Results (AY)'!AA43,'B.G.R.1A GI Results (AY)'!CY43))</f>
        <v>0</v>
      </c>
      <c r="R22" s="31">
        <f>IF($C$6="Reinsurer",0,SUM('B.G.R.1A GI Results (AY)'!AB43:AD43,'B.G.R.1A GI Results (AY)'!CZ43:DB43))</f>
        <v>0</v>
      </c>
      <c r="S22" s="31">
        <f>IF($C$6="Reinsurer",0,SUM('B.G.R.1A GI Results (AY)'!AF43,'B.G.R.1A GI Results (AY)'!AR43,'B.G.R.1A GI Results (AY)'!DD43,'B.G.R.1A GI Results (AY)'!DP43))+SUM('B.G.R.1B GI Results (UY)'!AF43,'B.G.R.1B GI Results (UY)'!AR43,'B.G.R.1B GI Results (UY)'!BD43,'B.G.R.1B GI Results (UY)'!BP43,'B.G.R.1B GI Results (UY)'!DD43,'B.G.R.1B GI Results (UY)'!DP43,'B.G.R.1B GI Results (UY)'!EB43,'B.G.R.1B GI Results (UY)'!EN43)</f>
        <v>0</v>
      </c>
      <c r="T22" s="31">
        <f>IF($C$6="Reinsurer",0,SUM('B.G.R.1A GI Results (AY)'!AG43,'B.G.R.1A GI Results (AY)'!AS43,'B.G.R.1A GI Results (AY)'!DE43,'B.G.R.1A GI Results (AY)'!DQ43))+SUM('B.G.R.1B GI Results (UY)'!AG43,'B.G.R.1B GI Results (UY)'!AS43,'B.G.R.1B GI Results (UY)'!BE43,'B.G.R.1B GI Results (UY)'!BQ43,'B.G.R.1B GI Results (UY)'!DE43,'B.G.R.1B GI Results (UY)'!DQ43,'B.G.R.1B GI Results (UY)'!EC43,'B.G.R.1B GI Results (UY)'!EO43)</f>
        <v>0</v>
      </c>
      <c r="U22" s="31">
        <f>IF($C$6="Reinsurer",0,SUM('B.G.R.1A GI Results (AY)'!AH43,'B.G.R.1A GI Results (AY)'!AT43,'B.G.R.1A GI Results (AY)'!DF43,'B.G.R.1A GI Results (AY)'!DR43))+SUM('B.G.R.1B GI Results (UY)'!AH43,'B.G.R.1B GI Results (UY)'!AT43,'B.G.R.1B GI Results (UY)'!BF43,'B.G.R.1B GI Results (UY)'!BR43,'B.G.R.1B GI Results (UY)'!DF43,'B.G.R.1B GI Results (UY)'!DR43,'B.G.R.1B GI Results (UY)'!ED43,'B.G.R.1B GI Results (UY)'!EP43)</f>
        <v>0</v>
      </c>
      <c r="V22" s="31">
        <f>IF($C$6="Reinsurer",0,SUM('B.G.R.1A GI Results (AY)'!AI43,'B.G.R.1A GI Results (AY)'!AU43,'B.G.R.1A GI Results (AY)'!DG43,'B.G.R.1A GI Results (AY)'!DS43))+SUM('B.G.R.1B GI Results (UY)'!AI43,'B.G.R.1B GI Results (UY)'!AU43,'B.G.R.1B GI Results (UY)'!BG43,'B.G.R.1B GI Results (UY)'!BS43,'B.G.R.1B GI Results (UY)'!DG43,'B.G.R.1B GI Results (UY)'!DS43,'B.G.R.1B GI Results (UY)'!EE43,'B.G.R.1B GI Results (UY)'!EQ43)</f>
        <v>0</v>
      </c>
      <c r="W22" s="31">
        <f>IF($C$6="Reinsurer",0,SUM('B.G.R.1A GI Results (AY)'!AJ43,'B.G.R.1A GI Results (AY)'!AV43,'B.G.R.1A GI Results (AY)'!DH43,'B.G.R.1A GI Results (AY)'!DT43))+SUM('B.G.R.1B GI Results (UY)'!AJ43,'B.G.R.1B GI Results (UY)'!AV43,'B.G.R.1B GI Results (UY)'!BH43,'B.G.R.1B GI Results (UY)'!BT43,'B.G.R.1B GI Results (UY)'!DH43,'B.G.R.1B GI Results (UY)'!DT43,'B.G.R.1B GI Results (UY)'!EF43,'B.G.R.1B GI Results (UY)'!ER43)</f>
        <v>0</v>
      </c>
      <c r="X22" s="31">
        <f>IF($C$6="Reinsurer",0,SUM('B.G.R.1A GI Results (AY)'!AK43,'B.G.R.1A GI Results (AY)'!AW43,'B.G.R.1A GI Results (AY)'!DI43,'B.G.R.1A GI Results (AY)'!DU43))+SUM('B.G.R.1B GI Results (UY)'!AK43,'B.G.R.1B GI Results (UY)'!AW43,'B.G.R.1B GI Results (UY)'!BI43,'B.G.R.1B GI Results (UY)'!BU43,'B.G.R.1B GI Results (UY)'!DI43,'B.G.R.1B GI Results (UY)'!DU43,'B.G.R.1B GI Results (UY)'!EG43,'B.G.R.1B GI Results (UY)'!ES43)</f>
        <v>0</v>
      </c>
      <c r="Y22" s="31">
        <f>IF($C$6="Reinsurer",0,SUM('B.G.R.1A GI Results (AY)'!AL43,'B.G.R.1A GI Results (AY)'!AX43,'B.G.R.1A GI Results (AY)'!DJ43,'B.G.R.1A GI Results (AY)'!DV43))+SUM('B.G.R.1B GI Results (UY)'!AL43,'B.G.R.1B GI Results (UY)'!AX43,'B.G.R.1B GI Results (UY)'!BJ43,'B.G.R.1B GI Results (UY)'!BV43,'B.G.R.1B GI Results (UY)'!DJ43,'B.G.R.1B GI Results (UY)'!DV43,'B.G.R.1B GI Results (UY)'!EH43,'B.G.R.1B GI Results (UY)'!ET43)</f>
        <v>0</v>
      </c>
      <c r="Z22" s="31">
        <f>IF($C$6="Reinsurer",0,SUM('B.G.R.1A GI Results (AY)'!AM43,'B.G.R.1A GI Results (AY)'!AY43,'B.G.R.1A GI Results (AY)'!DK43,'B.G.R.1A GI Results (AY)'!DW43))+SUM('B.G.R.1B GI Results (UY)'!AM43,'B.G.R.1B GI Results (UY)'!AY43,'B.G.R.1B GI Results (UY)'!BK43,'B.G.R.1B GI Results (UY)'!BW43,'B.G.R.1B GI Results (UY)'!DK43,'B.G.R.1B GI Results (UY)'!DW43,'B.G.R.1B GI Results (UY)'!EI43,'B.G.R.1B GI Results (UY)'!EU43)</f>
        <v>0</v>
      </c>
      <c r="AA22" s="31">
        <f>IF($C$6="Reinsurer",0,SUM('B.G.R.1A GI Results (AY)'!AN43,'B.G.R.1A GI Results (AY)'!AZ43,'B.G.R.1A GI Results (AY)'!DL43,'B.G.R.1A GI Results (AY)'!DX43))+SUM('B.G.R.1B GI Results (UY)'!AN43,'B.G.R.1B GI Results (UY)'!AZ43,'B.G.R.1B GI Results (UY)'!BL43,'B.G.R.1B GI Results (UY)'!BX43,'B.G.R.1B GI Results (UY)'!DL43,'B.G.R.1B GI Results (UY)'!DX43,'B.G.R.1B GI Results (UY)'!EJ43,'B.G.R.1B GI Results (UY)'!EV43)</f>
        <v>0</v>
      </c>
      <c r="AB22" s="31">
        <f>IF($C$6="Reinsurer",0,SUM('B.G.R.1A GI Results (AY)'!AO43,'B.G.R.1A GI Results (AY)'!BA43,'B.G.R.1A GI Results (AY)'!DM43,'B.G.R.1A GI Results (AY)'!DY43))+SUM('B.G.R.1B GI Results (UY)'!AO43,'B.G.R.1B GI Results (UY)'!BA43,'B.G.R.1B GI Results (UY)'!BM43,'B.G.R.1B GI Results (UY)'!BY43,'B.G.R.1B GI Results (UY)'!DM43,'B.G.R.1B GI Results (UY)'!DY43,'B.G.R.1B GI Results (UY)'!EK43,'B.G.R.1B GI Results (UY)'!EW43)</f>
        <v>0</v>
      </c>
      <c r="AC22" s="31">
        <f>IF($C$6="Reinsurer",0,SUM('B.G.R.1A GI Results (AY)'!AP43:AP43,'B.G.R.1A GI Results (AY)'!BB43:BB43,'B.G.R.1A GI Results (AY)'!DN43:DN43,'B.G.R.1A GI Results (AY)'!DZ43:DZ43))+SUM('B.G.R.1B GI Results (UY)'!AP43:AP43,'B.G.R.1B GI Results (UY)'!BB43:BB43,'B.G.R.1B GI Results (UY)'!BN43:BN43,'B.G.R.1B GI Results (UY)'!BZ43:BZ43,'B.G.R.1B GI Results (UY)'!DN43:DN43,'B.G.R.1B GI Results (UY)'!DZ43:DZ43,'B.G.R.1B GI Results (UY)'!EL43:EL43,'B.G.R.1B GI Results (UY)'!EX43:EX43)</f>
        <v>0</v>
      </c>
    </row>
    <row r="23" spans="2:29" ht="27" customHeight="1">
      <c r="B23" s="191" t="s">
        <v>599</v>
      </c>
      <c r="C23" s="27" t="s">
        <v>600</v>
      </c>
      <c r="D23" s="28">
        <f>SUM(F23:AC23)</f>
        <v>0</v>
      </c>
      <c r="E23" s="29"/>
      <c r="F23" s="30">
        <f>IF($C$6="Reinsurer",0,SUM('B.G.R.1A GI Results (AY)'!D47:G47,'B.G.R.1A GI Results (AY)'!CB47:CE47))</f>
        <v>0</v>
      </c>
      <c r="G23" s="31">
        <f>IF($C$6="Reinsurer",0,SUM('B.G.R.1A GI Results (AY)'!H47:I47,'B.G.R.1A GI Results (AY)'!CF47:CG47))</f>
        <v>0</v>
      </c>
      <c r="H23" s="31">
        <f>IF($C$6="Reinsurer",0,'B.G.R.1A GI Results (AY)'!J47+'B.G.R.1A GI Results (AY)'!CH47)</f>
        <v>0</v>
      </c>
      <c r="I23" s="31">
        <f>IF($C$6="Reinsurer",0,SUM('B.G.R.1A GI Results (AY)'!K47:N47,'B.G.R.1A GI Results (AY)'!CI47:CL47))</f>
        <v>0</v>
      </c>
      <c r="J23" s="31">
        <f>IF($C$6="Reinsurer",0,'B.G.R.1A GI Results (AY)'!O47+'B.G.R.1A GI Results (AY)'!CM47)</f>
        <v>0</v>
      </c>
      <c r="K23" s="31">
        <f>IF($C$6="Reinsurer",0,SUM('B.G.R.1A GI Results (AY)'!P47:R47,'B.G.R.1A GI Results (AY)'!CN47:CP47))</f>
        <v>0</v>
      </c>
      <c r="L23" s="31">
        <f>IF($C$6="Reinsurer",0,SUM('B.G.R.1A GI Results (AY)'!S47,'B.G.R.1A GI Results (AY)'!CQ47))</f>
        <v>0</v>
      </c>
      <c r="M23" s="31">
        <f>IF($C$6="Reinsurer",0,SUM('B.G.R.1A GI Results (AY)'!T47,'B.G.R.1A GI Results (AY)'!CR47))</f>
        <v>0</v>
      </c>
      <c r="N23" s="31">
        <f>IF($C$6="Reinsurer",0,SUM('B.G.R.1A GI Results (AY)'!U47:V47,'B.G.R.1A GI Results (AY)'!CS47:CT47))</f>
        <v>0</v>
      </c>
      <c r="O23" s="31">
        <f>IF($C$6="Reinsurer",0,SUM('B.G.R.1A GI Results (AY)'!W47:Y47,'B.G.R.1A GI Results (AY)'!CU47:CW47))</f>
        <v>0</v>
      </c>
      <c r="P23" s="31">
        <f>IF($C$6="Reinsurer",0,SUM('B.G.R.1A GI Results (AY)'!Z47,'B.G.R.1A GI Results (AY)'!CX47))</f>
        <v>0</v>
      </c>
      <c r="Q23" s="31">
        <f>IF($C$6="Reinsurer",0,SUM('B.G.R.1A GI Results (AY)'!AA47,'B.G.R.1A GI Results (AY)'!CY47))</f>
        <v>0</v>
      </c>
      <c r="R23" s="31">
        <f>IF($C$6="Reinsurer",0,SUM('B.G.R.1A GI Results (AY)'!AB47:AD47,'B.G.R.1A GI Results (AY)'!CZ47:DB47))</f>
        <v>0</v>
      </c>
      <c r="S23" s="31">
        <f>IF($C$6="Reinsurer",0,SUM('B.G.R.1A GI Results (AY)'!AF47,'B.G.R.1A GI Results (AY)'!AR47,'B.G.R.1A GI Results (AY)'!DD47,'B.G.R.1A GI Results (AY)'!DP47))+SUM('B.G.R.1B GI Results (UY)'!AF47,'B.G.R.1B GI Results (UY)'!AR47,'B.G.R.1B GI Results (UY)'!BD47,'B.G.R.1B GI Results (UY)'!BP47,'B.G.R.1B GI Results (UY)'!DD47,'B.G.R.1B GI Results (UY)'!DP47,'B.G.R.1B GI Results (UY)'!EB47,'B.G.R.1B GI Results (UY)'!EN47)</f>
        <v>0</v>
      </c>
      <c r="T23" s="31">
        <f>IF($C$6="Reinsurer",0,SUM('B.G.R.1A GI Results (AY)'!AG47,'B.G.R.1A GI Results (AY)'!AS47,'B.G.R.1A GI Results (AY)'!DE47,'B.G.R.1A GI Results (AY)'!DQ47))+SUM('B.G.R.1B GI Results (UY)'!AG47,'B.G.R.1B GI Results (UY)'!AS47,'B.G.R.1B GI Results (UY)'!BE47,'B.G.R.1B GI Results (UY)'!BQ47,'B.G.R.1B GI Results (UY)'!DE47,'B.G.R.1B GI Results (UY)'!DQ47,'B.G.R.1B GI Results (UY)'!EC47,'B.G.R.1B GI Results (UY)'!EO47)</f>
        <v>0</v>
      </c>
      <c r="U23" s="31">
        <f>IF($C$6="Reinsurer",0,SUM('B.G.R.1A GI Results (AY)'!AH47,'B.G.R.1A GI Results (AY)'!AT47,'B.G.R.1A GI Results (AY)'!DF47,'B.G.R.1A GI Results (AY)'!DR47))+SUM('B.G.R.1B GI Results (UY)'!AH47,'B.G.R.1B GI Results (UY)'!AT47,'B.G.R.1B GI Results (UY)'!BF47,'B.G.R.1B GI Results (UY)'!BR47,'B.G.R.1B GI Results (UY)'!DF47,'B.G.R.1B GI Results (UY)'!DR47,'B.G.R.1B GI Results (UY)'!ED47,'B.G.R.1B GI Results (UY)'!EP47)</f>
        <v>0</v>
      </c>
      <c r="V23" s="31">
        <f>IF($C$6="Reinsurer",0,SUM('B.G.R.1A GI Results (AY)'!AI47,'B.G.R.1A GI Results (AY)'!AU47,'B.G.R.1A GI Results (AY)'!DG47,'B.G.R.1A GI Results (AY)'!DS47))+SUM('B.G.R.1B GI Results (UY)'!AI47,'B.G.R.1B GI Results (UY)'!AU47,'B.G.R.1B GI Results (UY)'!BG47,'B.G.R.1B GI Results (UY)'!BS47,'B.G.R.1B GI Results (UY)'!DG47,'B.G.R.1B GI Results (UY)'!DS47,'B.G.R.1B GI Results (UY)'!EE47,'B.G.R.1B GI Results (UY)'!EQ47)</f>
        <v>0</v>
      </c>
      <c r="W23" s="31">
        <f>IF($C$6="Reinsurer",0,SUM('B.G.R.1A GI Results (AY)'!AJ47,'B.G.R.1A GI Results (AY)'!AV47,'B.G.R.1A GI Results (AY)'!DH47,'B.G.R.1A GI Results (AY)'!DT47))+SUM('B.G.R.1B GI Results (UY)'!AJ47,'B.G.R.1B GI Results (UY)'!AV47,'B.G.R.1B GI Results (UY)'!BH47,'B.G.R.1B GI Results (UY)'!BT47,'B.G.R.1B GI Results (UY)'!DH47,'B.G.R.1B GI Results (UY)'!DT47,'B.G.R.1B GI Results (UY)'!EF47,'B.G.R.1B GI Results (UY)'!ER47)</f>
        <v>0</v>
      </c>
      <c r="X23" s="31">
        <f>IF($C$6="Reinsurer",0,SUM('B.G.R.1A GI Results (AY)'!AK47,'B.G.R.1A GI Results (AY)'!AW47,'B.G.R.1A GI Results (AY)'!DI47,'B.G.R.1A GI Results (AY)'!DU47))+SUM('B.G.R.1B GI Results (UY)'!AK47,'B.G.R.1B GI Results (UY)'!AW47,'B.G.R.1B GI Results (UY)'!BI47,'B.G.R.1B GI Results (UY)'!BU47,'B.G.R.1B GI Results (UY)'!DI47,'B.G.R.1B GI Results (UY)'!DU47,'B.G.R.1B GI Results (UY)'!EG47,'B.G.R.1B GI Results (UY)'!ES47)</f>
        <v>0</v>
      </c>
      <c r="Y23" s="31">
        <f>IF($C$6="Reinsurer",0,SUM('B.G.R.1A GI Results (AY)'!AL47,'B.G.R.1A GI Results (AY)'!AX47,'B.G.R.1A GI Results (AY)'!DJ47,'B.G.R.1A GI Results (AY)'!DV47))+SUM('B.G.R.1B GI Results (UY)'!AL47,'B.G.R.1B GI Results (UY)'!AX47,'B.G.R.1B GI Results (UY)'!BJ47,'B.G.R.1B GI Results (UY)'!BV47,'B.G.R.1B GI Results (UY)'!DJ47,'B.G.R.1B GI Results (UY)'!DV47,'B.G.R.1B GI Results (UY)'!EH47,'B.G.R.1B GI Results (UY)'!ET47)</f>
        <v>0</v>
      </c>
      <c r="Z23" s="31">
        <f>IF($C$6="Reinsurer",0,SUM('B.G.R.1A GI Results (AY)'!AM47,'B.G.R.1A GI Results (AY)'!AY47,'B.G.R.1A GI Results (AY)'!DK47,'B.G.R.1A GI Results (AY)'!DW47))+SUM('B.G.R.1B GI Results (UY)'!AM47,'B.G.R.1B GI Results (UY)'!AY47,'B.G.R.1B GI Results (UY)'!BK47,'B.G.R.1B GI Results (UY)'!BW47,'B.G.R.1B GI Results (UY)'!DK47,'B.G.R.1B GI Results (UY)'!DW47,'B.G.R.1B GI Results (UY)'!EI47,'B.G.R.1B GI Results (UY)'!EU47)</f>
        <v>0</v>
      </c>
      <c r="AA23" s="31">
        <f>IF($C$6="Reinsurer",0,SUM('B.G.R.1A GI Results (AY)'!AN47,'B.G.R.1A GI Results (AY)'!AZ47,'B.G.R.1A GI Results (AY)'!DL47,'B.G.R.1A GI Results (AY)'!DX47))+SUM('B.G.R.1B GI Results (UY)'!AN47,'B.G.R.1B GI Results (UY)'!AZ47,'B.G.R.1B GI Results (UY)'!BL47,'B.G.R.1B GI Results (UY)'!BX47,'B.G.R.1B GI Results (UY)'!DL47,'B.G.R.1B GI Results (UY)'!DX47,'B.G.R.1B GI Results (UY)'!EJ47,'B.G.R.1B GI Results (UY)'!EV47)</f>
        <v>0</v>
      </c>
      <c r="AB23" s="31">
        <f>IF($C$6="Reinsurer",0,SUM('B.G.R.1A GI Results (AY)'!AO47,'B.G.R.1A GI Results (AY)'!BA47,'B.G.R.1A GI Results (AY)'!DM47,'B.G.R.1A GI Results (AY)'!DY47))+SUM('B.G.R.1B GI Results (UY)'!AO47,'B.G.R.1B GI Results (UY)'!BA47,'B.G.R.1B GI Results (UY)'!BM47,'B.G.R.1B GI Results (UY)'!BY47,'B.G.R.1B GI Results (UY)'!DM47,'B.G.R.1B GI Results (UY)'!DY47,'B.G.R.1B GI Results (UY)'!EK47,'B.G.R.1B GI Results (UY)'!EW47)</f>
        <v>0</v>
      </c>
      <c r="AC23" s="31">
        <f>IF($C$6="Reinsurer",0,SUM('B.G.R.1A GI Results (AY)'!AP47:AP47,'B.G.R.1A GI Results (AY)'!BB47:BB47,'B.G.R.1A GI Results (AY)'!DN47:DN47,'B.G.R.1A GI Results (AY)'!DZ47:DZ47))+SUM('B.G.R.1B GI Results (UY)'!AP47:AP47,'B.G.R.1B GI Results (UY)'!BB47:BB47,'B.G.R.1B GI Results (UY)'!BN47:BN47,'B.G.R.1B GI Results (UY)'!BZ47:BZ47,'B.G.R.1B GI Results (UY)'!DN47:DN47,'B.G.R.1B GI Results (UY)'!DZ47:DZ47,'B.G.R.1B GI Results (UY)'!EL47:EL47,'B.G.R.1B GI Results (UY)'!EX47:EX47)</f>
        <v>0</v>
      </c>
    </row>
    <row r="24" spans="2:29" ht="27" customHeight="1">
      <c r="B24" s="192" t="s">
        <v>601</v>
      </c>
      <c r="C24" s="27" t="s">
        <v>602</v>
      </c>
      <c r="D24" s="36">
        <f>SUM(F24:AC24)</f>
        <v>0</v>
      </c>
      <c r="E24" s="37"/>
      <c r="F24" s="38">
        <f>IF($C$6="Reinsurer",0,SUM('B.G.R.1A GI Results (AY)'!D49:G49,'B.G.R.1A GI Results (AY)'!CB49:CE49))</f>
        <v>0</v>
      </c>
      <c r="G24" s="38">
        <f>IF($C$6="Reinsurer",0,SUM('B.G.R.1A GI Results (AY)'!H49:I49,'B.G.R.1A GI Results (AY)'!CF49:CG49))</f>
        <v>0</v>
      </c>
      <c r="H24" s="38">
        <f>IF($C$6="Reinsurer",0,'B.G.R.1A GI Results (AY)'!J49+'B.G.R.1A GI Results (AY)'!CH49)</f>
        <v>0</v>
      </c>
      <c r="I24" s="38">
        <f>IF($C$6="Reinsurer",0,SUM('B.G.R.1A GI Results (AY)'!K49:N49,'B.G.R.1A GI Results (AY)'!CI49:CL49))</f>
        <v>0</v>
      </c>
      <c r="J24" s="38">
        <f>IF($C$6="Reinsurer",0,'B.G.R.1A GI Results (AY)'!O49+'B.G.R.1A GI Results (AY)'!CM49)</f>
        <v>0</v>
      </c>
      <c r="K24" s="38">
        <f>IF($C$6="Reinsurer",0,SUM('B.G.R.1A GI Results (AY)'!P49:R49,'B.G.R.1A GI Results (AY)'!CN49:CP49))</f>
        <v>0</v>
      </c>
      <c r="L24" s="38">
        <f>IF($C$6="Reinsurer",0,SUM('B.G.R.1A GI Results (AY)'!S49,'B.G.R.1A GI Results (AY)'!CQ49))</f>
        <v>0</v>
      </c>
      <c r="M24" s="38">
        <f>IF($C$6="Reinsurer",0,SUM('B.G.R.1A GI Results (AY)'!T49,'B.G.R.1A GI Results (AY)'!CR49))</f>
        <v>0</v>
      </c>
      <c r="N24" s="38">
        <f>IF($C$6="Reinsurer",0,SUM('B.G.R.1A GI Results (AY)'!U49:V49,'B.G.R.1A GI Results (AY)'!CS49:CT49))</f>
        <v>0</v>
      </c>
      <c r="O24" s="38">
        <f>IF($C$6="Reinsurer",0,SUM('B.G.R.1A GI Results (AY)'!W49:Y49,'B.G.R.1A GI Results (AY)'!CU49:CW49))</f>
        <v>0</v>
      </c>
      <c r="P24" s="38">
        <f>IF($C$6="Reinsurer",0,SUM('B.G.R.1A GI Results (AY)'!Z49,'B.G.R.1A GI Results (AY)'!CX49))</f>
        <v>0</v>
      </c>
      <c r="Q24" s="38">
        <f>IF($C$6="Reinsurer",0,SUM('B.G.R.1A GI Results (AY)'!AA49,'B.G.R.1A GI Results (AY)'!CY49))</f>
        <v>0</v>
      </c>
      <c r="R24" s="38">
        <f>IF($C$6="Reinsurer",0,SUM('B.G.R.1A GI Results (AY)'!AB49:AD49,'B.G.R.1A GI Results (AY)'!CZ49:DB49))</f>
        <v>0</v>
      </c>
      <c r="S24" s="38">
        <f>IF($C$6="Reinsurer",0,SUM('B.G.R.1A GI Results (AY)'!AF49,'B.G.R.1A GI Results (AY)'!AR49,'B.G.R.1A GI Results (AY)'!DD49,'B.G.R.1A GI Results (AY)'!DP49))+SUM('B.G.R.1B GI Results (UY)'!AF49,'B.G.R.1B GI Results (UY)'!AR49,'B.G.R.1B GI Results (UY)'!BD49,'B.G.R.1B GI Results (UY)'!BP49,'B.G.R.1B GI Results (UY)'!DD49,'B.G.R.1B GI Results (UY)'!DP49,'B.G.R.1B GI Results (UY)'!EB49,'B.G.R.1B GI Results (UY)'!EN49)</f>
        <v>0</v>
      </c>
      <c r="T24" s="38">
        <f>IF($C$6="Reinsurer",0,SUM('B.G.R.1A GI Results (AY)'!AG49,'B.G.R.1A GI Results (AY)'!AS49,'B.G.R.1A GI Results (AY)'!DE49,'B.G.R.1A GI Results (AY)'!DQ49))+SUM('B.G.R.1B GI Results (UY)'!AG49,'B.G.R.1B GI Results (UY)'!AS49,'B.G.R.1B GI Results (UY)'!BE49,'B.G.R.1B GI Results (UY)'!BQ49,'B.G.R.1B GI Results (UY)'!DE49,'B.G.R.1B GI Results (UY)'!DQ49,'B.G.R.1B GI Results (UY)'!EC49,'B.G.R.1B GI Results (UY)'!EO49)</f>
        <v>0</v>
      </c>
      <c r="U24" s="38">
        <f>IF($C$6="Reinsurer",0,SUM('B.G.R.1A GI Results (AY)'!AH49,'B.G.R.1A GI Results (AY)'!AT49,'B.G.R.1A GI Results (AY)'!DF49,'B.G.R.1A GI Results (AY)'!DR49))+SUM('B.G.R.1B GI Results (UY)'!AH49,'B.G.R.1B GI Results (UY)'!AT49,'B.G.R.1B GI Results (UY)'!BF49,'B.G.R.1B GI Results (UY)'!BR49,'B.G.R.1B GI Results (UY)'!DF49,'B.G.R.1B GI Results (UY)'!DR49,'B.G.R.1B GI Results (UY)'!ED49,'B.G.R.1B GI Results (UY)'!EP49)</f>
        <v>0</v>
      </c>
      <c r="V24" s="38">
        <f>IF($C$6="Reinsurer",0,SUM('B.G.R.1A GI Results (AY)'!AI49,'B.G.R.1A GI Results (AY)'!AU49,'B.G.R.1A GI Results (AY)'!DG49,'B.G.R.1A GI Results (AY)'!DS49))+SUM('B.G.R.1B GI Results (UY)'!AI49,'B.G.R.1B GI Results (UY)'!AU49,'B.G.R.1B GI Results (UY)'!BG49,'B.G.R.1B GI Results (UY)'!BS49,'B.G.R.1B GI Results (UY)'!DG49,'B.G.R.1B GI Results (UY)'!DS49,'B.G.R.1B GI Results (UY)'!EE49,'B.G.R.1B GI Results (UY)'!EQ49)</f>
        <v>0</v>
      </c>
      <c r="W24" s="38">
        <f>IF($C$6="Reinsurer",0,SUM('B.G.R.1A GI Results (AY)'!AJ49,'B.G.R.1A GI Results (AY)'!AV49,'B.G.R.1A GI Results (AY)'!DH49,'B.G.R.1A GI Results (AY)'!DT49))+SUM('B.G.R.1B GI Results (UY)'!AJ49,'B.G.R.1B GI Results (UY)'!AV49,'B.G.R.1B GI Results (UY)'!BH49,'B.G.R.1B GI Results (UY)'!BT49,'B.G.R.1B GI Results (UY)'!DH49,'B.G.R.1B GI Results (UY)'!DT49,'B.G.R.1B GI Results (UY)'!EF49,'B.G.R.1B GI Results (UY)'!ER49)</f>
        <v>0</v>
      </c>
      <c r="X24" s="38">
        <f>IF($C$6="Reinsurer",0,SUM('B.G.R.1A GI Results (AY)'!AK49,'B.G.R.1A GI Results (AY)'!AW49,'B.G.R.1A GI Results (AY)'!DI49,'B.G.R.1A GI Results (AY)'!DU49))+SUM('B.G.R.1B GI Results (UY)'!AK49,'B.G.R.1B GI Results (UY)'!AW49,'B.G.R.1B GI Results (UY)'!BI49,'B.G.R.1B GI Results (UY)'!BU49,'B.G.R.1B GI Results (UY)'!DI49,'B.G.R.1B GI Results (UY)'!DU49,'B.G.R.1B GI Results (UY)'!EG49,'B.G.R.1B GI Results (UY)'!ES49)</f>
        <v>0</v>
      </c>
      <c r="Y24" s="38">
        <f>IF($C$6="Reinsurer",0,SUM('B.G.R.1A GI Results (AY)'!AL49,'B.G.R.1A GI Results (AY)'!AX49,'B.G.R.1A GI Results (AY)'!DJ49,'B.G.R.1A GI Results (AY)'!DV49))+SUM('B.G.R.1B GI Results (UY)'!AL49,'B.G.R.1B GI Results (UY)'!AX49,'B.G.R.1B GI Results (UY)'!BJ49,'B.G.R.1B GI Results (UY)'!BV49,'B.G.R.1B GI Results (UY)'!DJ49,'B.G.R.1B GI Results (UY)'!DV49,'B.G.R.1B GI Results (UY)'!EH49,'B.G.R.1B GI Results (UY)'!ET49)</f>
        <v>0</v>
      </c>
      <c r="Z24" s="38">
        <f>IF($C$6="Reinsurer",0,SUM('B.G.R.1A GI Results (AY)'!AM49,'B.G.R.1A GI Results (AY)'!AY49,'B.G.R.1A GI Results (AY)'!DK49,'B.G.R.1A GI Results (AY)'!DW49))+SUM('B.G.R.1B GI Results (UY)'!AM49,'B.G.R.1B GI Results (UY)'!AY49,'B.G.R.1B GI Results (UY)'!BK49,'B.G.R.1B GI Results (UY)'!BW49,'B.G.R.1B GI Results (UY)'!DK49,'B.G.R.1B GI Results (UY)'!DW49,'B.G.R.1B GI Results (UY)'!EI49,'B.G.R.1B GI Results (UY)'!EU49)</f>
        <v>0</v>
      </c>
      <c r="AA24" s="38">
        <f>IF($C$6="Reinsurer",0,SUM('B.G.R.1A GI Results (AY)'!AN49,'B.G.R.1A GI Results (AY)'!AZ49,'B.G.R.1A GI Results (AY)'!DL49,'B.G.R.1A GI Results (AY)'!DX49))+SUM('B.G.R.1B GI Results (UY)'!AN49,'B.G.R.1B GI Results (UY)'!AZ49,'B.G.R.1B GI Results (UY)'!BL49,'B.G.R.1B GI Results (UY)'!BX49,'B.G.R.1B GI Results (UY)'!DL49,'B.G.R.1B GI Results (UY)'!DX49,'B.G.R.1B GI Results (UY)'!EJ49,'B.G.R.1B GI Results (UY)'!EV49)</f>
        <v>0</v>
      </c>
      <c r="AB24" s="38">
        <f>IF($C$6="Reinsurer",0,SUM('B.G.R.1A GI Results (AY)'!AO49,'B.G.R.1A GI Results (AY)'!BA49,'B.G.R.1A GI Results (AY)'!DM49,'B.G.R.1A GI Results (AY)'!DY49))+SUM('B.G.R.1B GI Results (UY)'!AO49,'B.G.R.1B GI Results (UY)'!BA49,'B.G.R.1B GI Results (UY)'!BM49,'B.G.R.1B GI Results (UY)'!BY49,'B.G.R.1B GI Results (UY)'!DM49,'B.G.R.1B GI Results (UY)'!DY49,'B.G.R.1B GI Results (UY)'!EK49,'B.G.R.1B GI Results (UY)'!EW49)</f>
        <v>0</v>
      </c>
      <c r="AC24" s="38">
        <f>IF($C$6="Reinsurer",0,SUM('B.G.R.1A GI Results (AY)'!AP49:AP49,'B.G.R.1A GI Results (AY)'!BB49:BB49,'B.G.R.1A GI Results (AY)'!DN49:DN49,'B.G.R.1A GI Results (AY)'!DZ49:DZ49))+SUM('B.G.R.1B GI Results (UY)'!AP49:AP49,'B.G.R.1B GI Results (UY)'!BB49:BB49,'B.G.R.1B GI Results (UY)'!BN49:BN49,'B.G.R.1B GI Results (UY)'!BZ49:BZ49,'B.G.R.1B GI Results (UY)'!DN49:DN49,'B.G.R.1B GI Results (UY)'!DZ49:DZ49,'B.G.R.1B GI Results (UY)'!EL49:EL49,'B.G.R.1B GI Results (UY)'!EX49:EX49)</f>
        <v>0</v>
      </c>
    </row>
    <row r="25" spans="2:29" ht="27" customHeight="1">
      <c r="B25" s="191" t="s">
        <v>603</v>
      </c>
      <c r="C25" s="27" t="s">
        <v>604</v>
      </c>
      <c r="D25" s="28">
        <f>SUM(F25:AC25)</f>
        <v>0</v>
      </c>
      <c r="E25" s="29"/>
      <c r="F25" s="30">
        <f>IF($C$6="Reinsurer",0,SUM('B.G.R.1A GI Results (AY)'!D50:G50,'B.G.R.1A GI Results (AY)'!CB50:CE50))</f>
        <v>0</v>
      </c>
      <c r="G25" s="31">
        <f>IF($C$6="Reinsurer",0,SUM('B.G.R.1A GI Results (AY)'!H50:I50,'B.G.R.1A GI Results (AY)'!CF50:CG50))</f>
        <v>0</v>
      </c>
      <c r="H25" s="31">
        <f>IF($C$6="Reinsurer",0,'B.G.R.1A GI Results (AY)'!J50+'B.G.R.1A GI Results (AY)'!CH50)</f>
        <v>0</v>
      </c>
      <c r="I25" s="31">
        <f>IF($C$6="Reinsurer",0,SUM('B.G.R.1A GI Results (AY)'!K50:N50,'B.G.R.1A GI Results (AY)'!CI50:CL50))</f>
        <v>0</v>
      </c>
      <c r="J25" s="31">
        <f>IF($C$6="Reinsurer",0,'B.G.R.1A GI Results (AY)'!O50+'B.G.R.1A GI Results (AY)'!CM50)</f>
        <v>0</v>
      </c>
      <c r="K25" s="31">
        <f>IF($C$6="Reinsurer",0,SUM('B.G.R.1A GI Results (AY)'!P50:R50,'B.G.R.1A GI Results (AY)'!CN50:CP50))</f>
        <v>0</v>
      </c>
      <c r="L25" s="31">
        <f>IF($C$6="Reinsurer",0,SUM('B.G.R.1A GI Results (AY)'!S50,'B.G.R.1A GI Results (AY)'!CQ50))</f>
        <v>0</v>
      </c>
      <c r="M25" s="31">
        <f>IF($C$6="Reinsurer",0,SUM('B.G.R.1A GI Results (AY)'!T50,'B.G.R.1A GI Results (AY)'!CR50))</f>
        <v>0</v>
      </c>
      <c r="N25" s="31">
        <f>IF($C$6="Reinsurer",0,SUM('B.G.R.1A GI Results (AY)'!U50:V50,'B.G.R.1A GI Results (AY)'!CS50:CT50))</f>
        <v>0</v>
      </c>
      <c r="O25" s="31">
        <f>IF($C$6="Reinsurer",0,SUM('B.G.R.1A GI Results (AY)'!W50:Y50,'B.G.R.1A GI Results (AY)'!CU50:CW50))</f>
        <v>0</v>
      </c>
      <c r="P25" s="31">
        <f>IF($C$6="Reinsurer",0,SUM('B.G.R.1A GI Results (AY)'!Z50,'B.G.R.1A GI Results (AY)'!CX50))</f>
        <v>0</v>
      </c>
      <c r="Q25" s="31">
        <f>IF($C$6="Reinsurer",0,SUM('B.G.R.1A GI Results (AY)'!AA50,'B.G.R.1A GI Results (AY)'!CY50))</f>
        <v>0</v>
      </c>
      <c r="R25" s="31">
        <f>IF($C$6="Reinsurer",0,SUM('B.G.R.1A GI Results (AY)'!AB50:AD50,'B.G.R.1A GI Results (AY)'!CZ50:DB50))</f>
        <v>0</v>
      </c>
      <c r="S25" s="31">
        <f>IF($C$6="Reinsurer",0,SUM('B.G.R.1A GI Results (AY)'!AF50,'B.G.R.1A GI Results (AY)'!AR50,'B.G.R.1A GI Results (AY)'!DD50,'B.G.R.1A GI Results (AY)'!DP50))+SUM('B.G.R.1B GI Results (UY)'!AF50,'B.G.R.1B GI Results (UY)'!AR50,'B.G.R.1B GI Results (UY)'!BD50,'B.G.R.1B GI Results (UY)'!BP50,'B.G.R.1B GI Results (UY)'!DD50,'B.G.R.1B GI Results (UY)'!DP50,'B.G.R.1B GI Results (UY)'!EB50,'B.G.R.1B GI Results (UY)'!EN50)</f>
        <v>0</v>
      </c>
      <c r="T25" s="31">
        <f>IF($C$6="Reinsurer",0,SUM('B.G.R.1A GI Results (AY)'!AG50,'B.G.R.1A GI Results (AY)'!AS50,'B.G.R.1A GI Results (AY)'!DE50,'B.G.R.1A GI Results (AY)'!DQ50))+SUM('B.G.R.1B GI Results (UY)'!AG50,'B.G.R.1B GI Results (UY)'!AS50,'B.G.R.1B GI Results (UY)'!BE50,'B.G.R.1B GI Results (UY)'!BQ50,'B.G.R.1B GI Results (UY)'!DE50,'B.G.R.1B GI Results (UY)'!DQ50,'B.G.R.1B GI Results (UY)'!EC50,'B.G.R.1B GI Results (UY)'!EO50)</f>
        <v>0</v>
      </c>
      <c r="U25" s="31">
        <f>IF($C$6="Reinsurer",0,SUM('B.G.R.1A GI Results (AY)'!AH50,'B.G.R.1A GI Results (AY)'!AT50,'B.G.R.1A GI Results (AY)'!DF50,'B.G.R.1A GI Results (AY)'!DR50))+SUM('B.G.R.1B GI Results (UY)'!AH50,'B.G.R.1B GI Results (UY)'!AT50,'B.G.R.1B GI Results (UY)'!BF50,'B.G.R.1B GI Results (UY)'!BR50,'B.G.R.1B GI Results (UY)'!DF50,'B.G.R.1B GI Results (UY)'!DR50,'B.G.R.1B GI Results (UY)'!ED50,'B.G.R.1B GI Results (UY)'!EP50)</f>
        <v>0</v>
      </c>
      <c r="V25" s="31">
        <f>IF($C$6="Reinsurer",0,SUM('B.G.R.1A GI Results (AY)'!AI50,'B.G.R.1A GI Results (AY)'!AU50,'B.G.R.1A GI Results (AY)'!DG50,'B.G.R.1A GI Results (AY)'!DS50))+SUM('B.G.R.1B GI Results (UY)'!AI50,'B.G.R.1B GI Results (UY)'!AU50,'B.G.R.1B GI Results (UY)'!BG50,'B.G.R.1B GI Results (UY)'!BS50,'B.G.R.1B GI Results (UY)'!DG50,'B.G.R.1B GI Results (UY)'!DS50,'B.G.R.1B GI Results (UY)'!EE50,'B.G.R.1B GI Results (UY)'!EQ50)</f>
        <v>0</v>
      </c>
      <c r="W25" s="31">
        <f>IF($C$6="Reinsurer",0,SUM('B.G.R.1A GI Results (AY)'!AJ50,'B.G.R.1A GI Results (AY)'!AV50,'B.G.R.1A GI Results (AY)'!DH50,'B.G.R.1A GI Results (AY)'!DT50))+SUM('B.G.R.1B GI Results (UY)'!AJ50,'B.G.R.1B GI Results (UY)'!AV50,'B.G.R.1B GI Results (UY)'!BH50,'B.G.R.1B GI Results (UY)'!BT50,'B.G.R.1B GI Results (UY)'!DH50,'B.G.R.1B GI Results (UY)'!DT50,'B.G.R.1B GI Results (UY)'!EF50,'B.G.R.1B GI Results (UY)'!ER50)</f>
        <v>0</v>
      </c>
      <c r="X25" s="31">
        <f>IF($C$6="Reinsurer",0,SUM('B.G.R.1A GI Results (AY)'!AK50,'B.G.R.1A GI Results (AY)'!AW50,'B.G.R.1A GI Results (AY)'!DI50,'B.G.R.1A GI Results (AY)'!DU50))+SUM('B.G.R.1B GI Results (UY)'!AK50,'B.G.R.1B GI Results (UY)'!AW50,'B.G.R.1B GI Results (UY)'!BI50,'B.G.R.1B GI Results (UY)'!BU50,'B.G.R.1B GI Results (UY)'!DI50,'B.G.R.1B GI Results (UY)'!DU50,'B.G.R.1B GI Results (UY)'!EG50,'B.G.R.1B GI Results (UY)'!ES50)</f>
        <v>0</v>
      </c>
      <c r="Y25" s="31">
        <f>IF($C$6="Reinsurer",0,SUM('B.G.R.1A GI Results (AY)'!AL50,'B.G.R.1A GI Results (AY)'!AX50,'B.G.R.1A GI Results (AY)'!DJ50,'B.G.R.1A GI Results (AY)'!DV50))+SUM('B.G.R.1B GI Results (UY)'!AL50,'B.G.R.1B GI Results (UY)'!AX50,'B.G.R.1B GI Results (UY)'!BJ50,'B.G.R.1B GI Results (UY)'!BV50,'B.G.R.1B GI Results (UY)'!DJ50,'B.G.R.1B GI Results (UY)'!DV50,'B.G.R.1B GI Results (UY)'!EH50,'B.G.R.1B GI Results (UY)'!ET50)</f>
        <v>0</v>
      </c>
      <c r="Z25" s="31">
        <f>IF($C$6="Reinsurer",0,SUM('B.G.R.1A GI Results (AY)'!AM50,'B.G.R.1A GI Results (AY)'!AY50,'B.G.R.1A GI Results (AY)'!DK50,'B.G.R.1A GI Results (AY)'!DW50))+SUM('B.G.R.1B GI Results (UY)'!AM50,'B.G.R.1B GI Results (UY)'!AY50,'B.G.R.1B GI Results (UY)'!BK50,'B.G.R.1B GI Results (UY)'!BW50,'B.G.R.1B GI Results (UY)'!DK50,'B.G.R.1B GI Results (UY)'!DW50,'B.G.R.1B GI Results (UY)'!EI50,'B.G.R.1B GI Results (UY)'!EU50)</f>
        <v>0</v>
      </c>
      <c r="AA25" s="31">
        <f>IF($C$6="Reinsurer",0,SUM('B.G.R.1A GI Results (AY)'!AN50,'B.G.R.1A GI Results (AY)'!AZ50,'B.G.R.1A GI Results (AY)'!DL50,'B.G.R.1A GI Results (AY)'!DX50))+SUM('B.G.R.1B GI Results (UY)'!AN50,'B.G.R.1B GI Results (UY)'!AZ50,'B.G.R.1B GI Results (UY)'!BL50,'B.G.R.1B GI Results (UY)'!BX50,'B.G.R.1B GI Results (UY)'!DL50,'B.G.R.1B GI Results (UY)'!DX50,'B.G.R.1B GI Results (UY)'!EJ50,'B.G.R.1B GI Results (UY)'!EV50)</f>
        <v>0</v>
      </c>
      <c r="AB25" s="31">
        <f>IF($C$6="Reinsurer",0,SUM('B.G.R.1A GI Results (AY)'!AO50,'B.G.R.1A GI Results (AY)'!BA50,'B.G.R.1A GI Results (AY)'!DM50,'B.G.R.1A GI Results (AY)'!DY50))+SUM('B.G.R.1B GI Results (UY)'!AO50,'B.G.R.1B GI Results (UY)'!BA50,'B.G.R.1B GI Results (UY)'!BM50,'B.G.R.1B GI Results (UY)'!BY50,'B.G.R.1B GI Results (UY)'!DM50,'B.G.R.1B GI Results (UY)'!DY50,'B.G.R.1B GI Results (UY)'!EK50,'B.G.R.1B GI Results (UY)'!EW50)</f>
        <v>0</v>
      </c>
      <c r="AC25" s="31">
        <f>IF($C$6="Reinsurer",0,SUM('B.G.R.1A GI Results (AY)'!AP50:AP50,'B.G.R.1A GI Results (AY)'!BB50:BB50,'B.G.R.1A GI Results (AY)'!DN50:DN50,'B.G.R.1A GI Results (AY)'!DZ50:DZ50))+SUM('B.G.R.1B GI Results (UY)'!AP50:AP50,'B.G.R.1B GI Results (UY)'!BB50:BB50,'B.G.R.1B GI Results (UY)'!BN50:BN50,'B.G.R.1B GI Results (UY)'!BZ50:BZ50,'B.G.R.1B GI Results (UY)'!DN50:DN50,'B.G.R.1B GI Results (UY)'!DZ50:DZ50,'B.G.R.1B GI Results (UY)'!EL50:EL50,'B.G.R.1B GI Results (UY)'!EX50:EX50)</f>
        <v>0</v>
      </c>
    </row>
    <row r="26" spans="2:29" ht="27" customHeight="1">
      <c r="B26" s="192" t="s">
        <v>605</v>
      </c>
      <c r="C26" s="27" t="s">
        <v>606</v>
      </c>
      <c r="D26" s="36">
        <f>SUM(F26:AC26)</f>
        <v>0</v>
      </c>
      <c r="E26" s="37"/>
      <c r="F26" s="38">
        <f>IF($C$6="Reinsurer",0,SUM('B.G.R.1A GI Results (AY)'!D51:G51,'B.G.R.1A GI Results (AY)'!CB51:CE51))</f>
        <v>0</v>
      </c>
      <c r="G26" s="38">
        <f>IF($C$6="Reinsurer",0,SUM('B.G.R.1A GI Results (AY)'!H51:I51,'B.G.R.1A GI Results (AY)'!CF51:CG51))</f>
        <v>0</v>
      </c>
      <c r="H26" s="38">
        <f>IF($C$6="Reinsurer",0,'B.G.R.1A GI Results (AY)'!J51+'B.G.R.1A GI Results (AY)'!CH51)</f>
        <v>0</v>
      </c>
      <c r="I26" s="38">
        <f>IF($C$6="Reinsurer",0,SUM('B.G.R.1A GI Results (AY)'!K51:N51,'B.G.R.1A GI Results (AY)'!CI51:CL51))</f>
        <v>0</v>
      </c>
      <c r="J26" s="38">
        <f>IF($C$6="Reinsurer",0,'B.G.R.1A GI Results (AY)'!O51+'B.G.R.1A GI Results (AY)'!CM51)</f>
        <v>0</v>
      </c>
      <c r="K26" s="38">
        <f>IF($C$6="Reinsurer",0,SUM('B.G.R.1A GI Results (AY)'!P51:R51,'B.G.R.1A GI Results (AY)'!CN51:CP51))</f>
        <v>0</v>
      </c>
      <c r="L26" s="38">
        <f>IF($C$6="Reinsurer",0,SUM('B.G.R.1A GI Results (AY)'!S51,'B.G.R.1A GI Results (AY)'!CQ51))</f>
        <v>0</v>
      </c>
      <c r="M26" s="38">
        <f>IF($C$6="Reinsurer",0,SUM('B.G.R.1A GI Results (AY)'!T51,'B.G.R.1A GI Results (AY)'!CR51))</f>
        <v>0</v>
      </c>
      <c r="N26" s="38">
        <f>IF($C$6="Reinsurer",0,SUM('B.G.R.1A GI Results (AY)'!U51:V51,'B.G.R.1A GI Results (AY)'!CS51:CT51))</f>
        <v>0</v>
      </c>
      <c r="O26" s="38">
        <f>IF($C$6="Reinsurer",0,SUM('B.G.R.1A GI Results (AY)'!W51:Y51,'B.G.R.1A GI Results (AY)'!CU51:CW51))</f>
        <v>0</v>
      </c>
      <c r="P26" s="38">
        <f>IF($C$6="Reinsurer",0,SUM('B.G.R.1A GI Results (AY)'!Z51,'B.G.R.1A GI Results (AY)'!CX51))</f>
        <v>0</v>
      </c>
      <c r="Q26" s="38">
        <f>IF($C$6="Reinsurer",0,SUM('B.G.R.1A GI Results (AY)'!AA51,'B.G.R.1A GI Results (AY)'!CY51))</f>
        <v>0</v>
      </c>
      <c r="R26" s="38">
        <f>IF($C$6="Reinsurer",0,SUM('B.G.R.1A GI Results (AY)'!AB51:AD51,'B.G.R.1A GI Results (AY)'!CZ51:DB51))</f>
        <v>0</v>
      </c>
      <c r="S26" s="38">
        <f>IF($C$6="Reinsurer",0,SUM('B.G.R.1A GI Results (AY)'!AF51,'B.G.R.1A GI Results (AY)'!AR51,'B.G.R.1A GI Results (AY)'!DD51,'B.G.R.1A GI Results (AY)'!DP51))+SUM('B.G.R.1B GI Results (UY)'!AF51,'B.G.R.1B GI Results (UY)'!AR51,'B.G.R.1B GI Results (UY)'!BD51,'B.G.R.1B GI Results (UY)'!BP51,'B.G.R.1B GI Results (UY)'!DD51,'B.G.R.1B GI Results (UY)'!DP51,'B.G.R.1B GI Results (UY)'!EB51,'B.G.R.1B GI Results (UY)'!EN51)</f>
        <v>0</v>
      </c>
      <c r="T26" s="38">
        <f>IF($C$6="Reinsurer",0,SUM('B.G.R.1A GI Results (AY)'!AG51,'B.G.R.1A GI Results (AY)'!AS51,'B.G.R.1A GI Results (AY)'!DE51,'B.G.R.1A GI Results (AY)'!DQ51))+SUM('B.G.R.1B GI Results (UY)'!AG51,'B.G.R.1B GI Results (UY)'!AS51,'B.G.R.1B GI Results (UY)'!BE51,'B.G.R.1B GI Results (UY)'!BQ51,'B.G.R.1B GI Results (UY)'!DE51,'B.G.R.1B GI Results (UY)'!DQ51,'B.G.R.1B GI Results (UY)'!EC51,'B.G.R.1B GI Results (UY)'!EO51)</f>
        <v>0</v>
      </c>
      <c r="U26" s="38">
        <f>IF($C$6="Reinsurer",0,SUM('B.G.R.1A GI Results (AY)'!AH51,'B.G.R.1A GI Results (AY)'!AT51,'B.G.R.1A GI Results (AY)'!DF51,'B.G.R.1A GI Results (AY)'!DR51))+SUM('B.G.R.1B GI Results (UY)'!AH51,'B.G.R.1B GI Results (UY)'!AT51,'B.G.R.1B GI Results (UY)'!BF51,'B.G.R.1B GI Results (UY)'!BR51,'B.G.R.1B GI Results (UY)'!DF51,'B.G.R.1B GI Results (UY)'!DR51,'B.G.R.1B GI Results (UY)'!ED51,'B.G.R.1B GI Results (UY)'!EP51)</f>
        <v>0</v>
      </c>
      <c r="V26" s="38">
        <f>IF($C$6="Reinsurer",0,SUM('B.G.R.1A GI Results (AY)'!AI51,'B.G.R.1A GI Results (AY)'!AU51,'B.G.R.1A GI Results (AY)'!DG51,'B.G.R.1A GI Results (AY)'!DS51))+SUM('B.G.R.1B GI Results (UY)'!AI51,'B.G.R.1B GI Results (UY)'!AU51,'B.G.R.1B GI Results (UY)'!BG51,'B.G.R.1B GI Results (UY)'!BS51,'B.G.R.1B GI Results (UY)'!DG51,'B.G.R.1B GI Results (UY)'!DS51,'B.G.R.1B GI Results (UY)'!EE51,'B.G.R.1B GI Results (UY)'!EQ51)</f>
        <v>0</v>
      </c>
      <c r="W26" s="38">
        <f>IF($C$6="Reinsurer",0,SUM('B.G.R.1A GI Results (AY)'!AJ51,'B.G.R.1A GI Results (AY)'!AV51,'B.G.R.1A GI Results (AY)'!DH51,'B.G.R.1A GI Results (AY)'!DT51))+SUM('B.G.R.1B GI Results (UY)'!AJ51,'B.G.R.1B GI Results (UY)'!AV51,'B.G.R.1B GI Results (UY)'!BH51,'B.G.R.1B GI Results (UY)'!BT51,'B.G.R.1B GI Results (UY)'!DH51,'B.G.R.1B GI Results (UY)'!DT51,'B.G.R.1B GI Results (UY)'!EF51,'B.G.R.1B GI Results (UY)'!ER51)</f>
        <v>0</v>
      </c>
      <c r="X26" s="38">
        <f>IF($C$6="Reinsurer",0,SUM('B.G.R.1A GI Results (AY)'!AK51,'B.G.R.1A GI Results (AY)'!AW51,'B.G.R.1A GI Results (AY)'!DI51,'B.G.R.1A GI Results (AY)'!DU51))+SUM('B.G.R.1B GI Results (UY)'!AK51,'B.G.R.1B GI Results (UY)'!AW51,'B.G.R.1B GI Results (UY)'!BI51,'B.G.R.1B GI Results (UY)'!BU51,'B.G.R.1B GI Results (UY)'!DI51,'B.G.R.1B GI Results (UY)'!DU51,'B.G.R.1B GI Results (UY)'!EG51,'B.G.R.1B GI Results (UY)'!ES51)</f>
        <v>0</v>
      </c>
      <c r="Y26" s="38">
        <f>IF($C$6="Reinsurer",0,SUM('B.G.R.1A GI Results (AY)'!AL51,'B.G.R.1A GI Results (AY)'!AX51,'B.G.R.1A GI Results (AY)'!DJ51,'B.G.R.1A GI Results (AY)'!DV51))+SUM('B.G.R.1B GI Results (UY)'!AL51,'B.G.R.1B GI Results (UY)'!AX51,'B.G.R.1B GI Results (UY)'!BJ51,'B.G.R.1B GI Results (UY)'!BV51,'B.G.R.1B GI Results (UY)'!DJ51,'B.G.R.1B GI Results (UY)'!DV51,'B.G.R.1B GI Results (UY)'!EH51,'B.G.R.1B GI Results (UY)'!ET51)</f>
        <v>0</v>
      </c>
      <c r="Z26" s="38">
        <f>IF($C$6="Reinsurer",0,SUM('B.G.R.1A GI Results (AY)'!AM51,'B.G.R.1A GI Results (AY)'!AY51,'B.G.R.1A GI Results (AY)'!DK51,'B.G.R.1A GI Results (AY)'!DW51))+SUM('B.G.R.1B GI Results (UY)'!AM51,'B.G.R.1B GI Results (UY)'!AY51,'B.G.R.1B GI Results (UY)'!BK51,'B.G.R.1B GI Results (UY)'!BW51,'B.G.R.1B GI Results (UY)'!DK51,'B.G.R.1B GI Results (UY)'!DW51,'B.G.R.1B GI Results (UY)'!EI51,'B.G.R.1B GI Results (UY)'!EU51)</f>
        <v>0</v>
      </c>
      <c r="AA26" s="38">
        <f>IF($C$6="Reinsurer",0,SUM('B.G.R.1A GI Results (AY)'!AN51,'B.G.R.1A GI Results (AY)'!AZ51,'B.G.R.1A GI Results (AY)'!DL51,'B.G.R.1A GI Results (AY)'!DX51))+SUM('B.G.R.1B GI Results (UY)'!AN51,'B.G.R.1B GI Results (UY)'!AZ51,'B.G.R.1B GI Results (UY)'!BL51,'B.G.R.1B GI Results (UY)'!BX51,'B.G.R.1B GI Results (UY)'!DL51,'B.G.R.1B GI Results (UY)'!DX51,'B.G.R.1B GI Results (UY)'!EJ51,'B.G.R.1B GI Results (UY)'!EV51)</f>
        <v>0</v>
      </c>
      <c r="AB26" s="38">
        <f>IF($C$6="Reinsurer",0,SUM('B.G.R.1A GI Results (AY)'!AO51,'B.G.R.1A GI Results (AY)'!BA51,'B.G.R.1A GI Results (AY)'!DM51,'B.G.R.1A GI Results (AY)'!DY51))+SUM('B.G.R.1B GI Results (UY)'!AO51,'B.G.R.1B GI Results (UY)'!BA51,'B.G.R.1B GI Results (UY)'!BM51,'B.G.R.1B GI Results (UY)'!BY51,'B.G.R.1B GI Results (UY)'!DM51,'B.G.R.1B GI Results (UY)'!DY51,'B.G.R.1B GI Results (UY)'!EK51,'B.G.R.1B GI Results (UY)'!EW51)</f>
        <v>0</v>
      </c>
      <c r="AC26" s="38">
        <f>IF($C$6="Reinsurer",0,SUM('B.G.R.1A GI Results (AY)'!AP51:AP51,'B.G.R.1A GI Results (AY)'!BB51:BB51,'B.G.R.1A GI Results (AY)'!DN51:DN51,'B.G.R.1A GI Results (AY)'!DZ51:DZ51))+SUM('B.G.R.1B GI Results (UY)'!AP51:AP51,'B.G.R.1B GI Results (UY)'!BB51:BB51,'B.G.R.1B GI Results (UY)'!BN51:BN51,'B.G.R.1B GI Results (UY)'!BZ51:BZ51,'B.G.R.1B GI Results (UY)'!DN51:DN51,'B.G.R.1B GI Results (UY)'!DZ51:DZ51,'B.G.R.1B GI Results (UY)'!EL51:EL51,'B.G.R.1B GI Results (UY)'!EX51:EX51)</f>
        <v>0</v>
      </c>
    </row>
    <row r="27" spans="2:29" ht="27" customHeight="1">
      <c r="B27" s="193" t="s">
        <v>607</v>
      </c>
      <c r="C27" s="27"/>
      <c r="D27" s="32"/>
      <c r="E27" s="33"/>
      <c r="F27" s="34"/>
      <c r="G27" s="35"/>
      <c r="H27" s="35"/>
      <c r="I27" s="35"/>
      <c r="J27" s="35"/>
      <c r="K27" s="35"/>
      <c r="L27" s="35"/>
      <c r="M27" s="35"/>
      <c r="N27" s="35"/>
      <c r="O27" s="35"/>
      <c r="P27" s="35"/>
      <c r="Q27" s="35"/>
      <c r="R27" s="35"/>
      <c r="S27" s="35"/>
      <c r="T27" s="35"/>
      <c r="U27" s="35"/>
      <c r="V27" s="35"/>
      <c r="W27" s="35"/>
      <c r="X27" s="35"/>
      <c r="Y27" s="35"/>
      <c r="Z27" s="35"/>
      <c r="AA27" s="35"/>
      <c r="AB27" s="35"/>
      <c r="AC27" s="35"/>
    </row>
    <row r="28" spans="2:29" ht="27" customHeight="1">
      <c r="B28" s="191" t="s">
        <v>608</v>
      </c>
      <c r="C28" s="27" t="s">
        <v>609</v>
      </c>
      <c r="D28" s="39"/>
      <c r="E28" s="40"/>
      <c r="F28" s="34"/>
      <c r="G28" s="35"/>
      <c r="H28" s="35"/>
      <c r="I28" s="35"/>
      <c r="J28" s="35"/>
      <c r="K28" s="35"/>
      <c r="L28" s="35"/>
      <c r="M28" s="35"/>
      <c r="N28" s="35"/>
      <c r="O28" s="35"/>
      <c r="P28" s="35"/>
      <c r="Q28" s="35"/>
      <c r="R28" s="35"/>
      <c r="S28" s="35"/>
      <c r="T28" s="35"/>
      <c r="U28" s="35"/>
      <c r="V28" s="35"/>
      <c r="W28" s="35"/>
      <c r="X28" s="35"/>
      <c r="Y28" s="35"/>
      <c r="Z28" s="35"/>
      <c r="AA28" s="35"/>
      <c r="AB28" s="35"/>
      <c r="AC28" s="35"/>
    </row>
    <row r="29" spans="2:29" ht="27" customHeight="1">
      <c r="B29" s="191" t="s">
        <v>610</v>
      </c>
      <c r="C29" s="27" t="s">
        <v>611</v>
      </c>
      <c r="D29" s="39"/>
      <c r="E29" s="40"/>
      <c r="F29" s="34"/>
      <c r="G29" s="35"/>
      <c r="H29" s="35"/>
      <c r="I29" s="35"/>
      <c r="J29" s="35"/>
      <c r="K29" s="35"/>
      <c r="L29" s="35"/>
      <c r="M29" s="35"/>
      <c r="N29" s="35"/>
      <c r="O29" s="35"/>
      <c r="P29" s="35"/>
      <c r="Q29" s="35"/>
      <c r="R29" s="35"/>
      <c r="S29" s="35"/>
      <c r="T29" s="35"/>
      <c r="U29" s="35"/>
      <c r="V29" s="35"/>
      <c r="W29" s="35"/>
      <c r="X29" s="35"/>
      <c r="Y29" s="35"/>
      <c r="Z29" s="35"/>
      <c r="AA29" s="35"/>
      <c r="AB29" s="35"/>
      <c r="AC29" s="35"/>
    </row>
    <row r="30" spans="2:29" ht="27" customHeight="1">
      <c r="B30" s="191" t="s">
        <v>612</v>
      </c>
      <c r="C30" s="27" t="s">
        <v>613</v>
      </c>
      <c r="D30" s="39"/>
      <c r="E30" s="40"/>
      <c r="F30" s="34"/>
      <c r="G30" s="35"/>
      <c r="H30" s="35"/>
      <c r="I30" s="35"/>
      <c r="J30" s="35"/>
      <c r="K30" s="35"/>
      <c r="L30" s="35"/>
      <c r="M30" s="35"/>
      <c r="N30" s="35"/>
      <c r="O30" s="35"/>
      <c r="P30" s="35"/>
      <c r="Q30" s="35"/>
      <c r="R30" s="35"/>
      <c r="S30" s="35"/>
      <c r="T30" s="35"/>
      <c r="U30" s="35"/>
      <c r="V30" s="35"/>
      <c r="W30" s="35"/>
      <c r="X30" s="35"/>
      <c r="Y30" s="35"/>
      <c r="Z30" s="35"/>
      <c r="AA30" s="35"/>
      <c r="AB30" s="35"/>
      <c r="AC30" s="35"/>
    </row>
    <row r="31" spans="2:29" ht="27" customHeight="1">
      <c r="B31" s="194" t="s">
        <v>614</v>
      </c>
      <c r="C31" s="27" t="s">
        <v>615</v>
      </c>
      <c r="D31" s="36">
        <f>SUM(D28:D30,D26)</f>
        <v>0</v>
      </c>
      <c r="E31" s="37"/>
      <c r="F31" s="34"/>
      <c r="G31" s="35"/>
      <c r="H31" s="35"/>
      <c r="I31" s="35"/>
      <c r="J31" s="35"/>
      <c r="K31" s="35"/>
      <c r="L31" s="35"/>
      <c r="M31" s="35"/>
      <c r="N31" s="35"/>
      <c r="O31" s="35"/>
      <c r="P31" s="35"/>
      <c r="Q31" s="35"/>
      <c r="R31" s="35"/>
      <c r="S31" s="35"/>
      <c r="T31" s="35"/>
      <c r="U31" s="35"/>
      <c r="V31" s="35"/>
      <c r="W31" s="35"/>
      <c r="X31" s="35"/>
      <c r="Y31" s="35"/>
      <c r="Z31" s="35"/>
      <c r="AA31" s="35"/>
      <c r="AB31" s="35"/>
      <c r="AC31" s="35"/>
    </row>
    <row r="32" spans="2:29" ht="14.65" customHeight="1">
      <c r="C32" s="16"/>
      <c r="D32" s="16"/>
      <c r="E32" s="16"/>
    </row>
    <row r="33" spans="2:5" ht="14.65" customHeight="1">
      <c r="B33" s="41" t="s">
        <v>616</v>
      </c>
      <c r="C33" s="16"/>
      <c r="D33" s="16"/>
      <c r="E33" s="16"/>
    </row>
    <row r="34" spans="2:5" ht="14.65" customHeight="1">
      <c r="B34" s="195" t="s">
        <v>612</v>
      </c>
      <c r="C34" s="196"/>
      <c r="D34" s="42" t="str">
        <f>IF(D30&gt;0,"Commentary Required","OK")</f>
        <v>OK</v>
      </c>
      <c r="E34" s="16"/>
    </row>
    <row r="35" spans="2:5" ht="14.65" customHeight="1">
      <c r="B35" s="195" t="s">
        <v>529</v>
      </c>
      <c r="C35" s="196"/>
      <c r="D35" s="43"/>
      <c r="E35" s="16"/>
    </row>
    <row r="36" spans="2:5" ht="14.65" customHeight="1">
      <c r="C36" s="16"/>
      <c r="D36" s="16"/>
      <c r="E36" s="16"/>
    </row>
    <row r="37" spans="2:5" ht="14.65" customHeight="1">
      <c r="B37" s="16" t="s">
        <v>617</v>
      </c>
      <c r="C37" s="16"/>
      <c r="D37" s="16"/>
      <c r="E37" s="16"/>
    </row>
    <row r="38" spans="2:5" ht="14.65" customHeight="1">
      <c r="B38" s="195" t="s">
        <v>608</v>
      </c>
      <c r="C38" s="196"/>
      <c r="D38" s="42" t="str">
        <f>IF(ISBLANK(D28),"Error","OK")</f>
        <v>Error</v>
      </c>
      <c r="E38" s="16"/>
    </row>
    <row r="39" spans="2:5" ht="14.65" customHeight="1">
      <c r="B39" s="195" t="s">
        <v>610</v>
      </c>
      <c r="C39" s="196"/>
      <c r="D39" s="42" t="str">
        <f>IF(ISBLANK(D29),"Error","OK")</f>
        <v>Error</v>
      </c>
      <c r="E39" s="16"/>
    </row>
    <row r="40" spans="2:5" ht="14.65" customHeight="1">
      <c r="B40" s="195" t="s">
        <v>612</v>
      </c>
      <c r="C40" s="196"/>
      <c r="D40" s="42" t="str">
        <f>IF(ISBLANK(D30),"Error","OK")</f>
        <v>Error</v>
      </c>
      <c r="E40" s="16"/>
    </row>
    <row r="41" spans="2:5">
      <c r="C41" s="16"/>
      <c r="D41" s="16"/>
    </row>
  </sheetData>
  <sheetProtection insertHyperlinks="0"/>
  <mergeCells count="25">
    <mergeCell ref="U15:W15"/>
    <mergeCell ref="X15:X16"/>
    <mergeCell ref="C6:F6"/>
    <mergeCell ref="C7:F7"/>
    <mergeCell ref="C8:F8"/>
    <mergeCell ref="B13:C13"/>
    <mergeCell ref="B14:C17"/>
    <mergeCell ref="D14:D16"/>
    <mergeCell ref="F14:R14"/>
    <mergeCell ref="Y15:Y16"/>
    <mergeCell ref="Z15:Z16"/>
    <mergeCell ref="S14:AC14"/>
    <mergeCell ref="F15:F16"/>
    <mergeCell ref="G15:G16"/>
    <mergeCell ref="H15:J15"/>
    <mergeCell ref="K15:K16"/>
    <mergeCell ref="L15:L16"/>
    <mergeCell ref="M15:M16"/>
    <mergeCell ref="N15:O15"/>
    <mergeCell ref="P15:Q15"/>
    <mergeCell ref="R15:R16"/>
    <mergeCell ref="AA15:AB15"/>
    <mergeCell ref="AC15:AC16"/>
    <mergeCell ref="S15:S16"/>
    <mergeCell ref="T15:T16"/>
  </mergeCells>
  <conditionalFormatting sqref="D34">
    <cfRule type="cellIs" dxfId="75" priority="5" operator="equal">
      <formula>"OK"</formula>
    </cfRule>
    <cfRule type="expression" dxfId="74" priority="6">
      <formula>OR(D34="Error",D34="ERROR")</formula>
    </cfRule>
    <cfRule type="cellIs" dxfId="73" priority="7" operator="equal">
      <formula>"Commentary Required"</formula>
    </cfRule>
  </conditionalFormatting>
  <conditionalFormatting sqref="D38:D40">
    <cfRule type="cellIs" dxfId="72" priority="2" operator="equal">
      <formula>"OK"</formula>
    </cfRule>
    <cfRule type="expression" dxfId="71" priority="3">
      <formula>OR(D38="Error",D38="ERROR")</formula>
    </cfRule>
    <cfRule type="cellIs" dxfId="70" priority="4" operator="equal">
      <formula>"Warning"</formula>
    </cfRule>
  </conditionalFormatting>
  <conditionalFormatting sqref="F19:R26">
    <cfRule type="expression" dxfId="69" priority="1">
      <formula>$C$6="Reinsurer"</formula>
    </cfRule>
  </conditionalFormatting>
  <dataValidations count="2">
    <dataValidation type="whole" allowBlank="1" showInputMessage="1" showErrorMessage="1" sqref="C8:F8" xr:uid="{57E932AB-39DD-4EC0-BFB4-3440DE180523}">
      <formula1>1900</formula1>
      <formula2>2500</formula2>
    </dataValidation>
    <dataValidation type="decimal" allowBlank="1" showInputMessage="1" showErrorMessage="1" errorTitle="Error" error="Please enter a number of +/- 11 digits" sqref="D28:D30" xr:uid="{2EA2DC3D-4C91-49B5-8891-9899CF1E9444}">
      <formula1>-99999999999</formula1>
      <formula2>99999999999</formula2>
    </dataValidation>
  </dataValidations>
  <pageMargins left="0.7" right="0.7" top="0.75" bottom="0.75" header="0.3" footer="0.3"/>
  <pageSetup paperSize="8" scale="66" fitToWidth="2" orientation="landscape" r:id="rId1"/>
  <drawing r:id="rId2"/>
  <legacyDrawing r:id="rId3"/>
  <controls>
    <mc:AlternateContent xmlns:mc="http://schemas.openxmlformats.org/markup-compatibility/2006">
      <mc:Choice Requires="x14">
        <control shapeId="4097" r:id="rId4" name="BGR1_Clear_Worksheet">
          <controlPr defaultSize="0" autoLine="0" r:id="rId5">
            <anchor moveWithCells="1">
              <from>
                <xdr:col>4</xdr:col>
                <xdr:colOff>66675</xdr:colOff>
                <xdr:row>2</xdr:row>
                <xdr:rowOff>0</xdr:rowOff>
              </from>
              <to>
                <xdr:col>6</xdr:col>
                <xdr:colOff>266700</xdr:colOff>
                <xdr:row>3</xdr:row>
                <xdr:rowOff>133350</xdr:rowOff>
              </to>
            </anchor>
          </controlPr>
        </control>
      </mc:Choice>
      <mc:Fallback>
        <control shapeId="4097" r:id="rId4" name="BGR1_Clear_Worksheet"/>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BCAB1-C136-4C1C-976E-22EDB688657B}">
  <sheetPr codeName="Sheet37">
    <pageSetUpPr autoPageBreaks="0" fitToPage="1"/>
  </sheetPr>
  <dimension ref="A1:FE147"/>
  <sheetViews>
    <sheetView showGridLines="0" topLeftCell="B1" zoomScaleNormal="100" workbookViewId="0">
      <selection activeCell="B1" sqref="B1"/>
    </sheetView>
  </sheetViews>
  <sheetFormatPr defaultColWidth="8.42578125" defaultRowHeight="12.75"/>
  <cols>
    <col min="1" max="1" width="2.42578125" style="16" hidden="1" customWidth="1"/>
    <col min="2" max="2" width="78.5703125" style="16" customWidth="1"/>
    <col min="3" max="3" width="23.5703125" style="15" customWidth="1"/>
    <col min="4" max="156" width="20.42578125" style="16" customWidth="1"/>
    <col min="157" max="157" width="3.42578125" style="16" customWidth="1"/>
    <col min="158" max="16384" width="8.42578125" style="16"/>
  </cols>
  <sheetData>
    <row r="1" spans="1:161" s="10" customFormat="1" ht="17.25" customHeight="1">
      <c r="B1" s="11" t="s">
        <v>618</v>
      </c>
      <c r="C1" s="16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6"/>
      <c r="FC1" s="16"/>
      <c r="FD1" s="16"/>
    </row>
    <row r="2" spans="1:161" s="10" customFormat="1" ht="15" customHeight="1">
      <c r="B2" s="162" t="s">
        <v>532</v>
      </c>
      <c r="C2" s="163"/>
      <c r="D2" s="13"/>
      <c r="E2" s="13"/>
      <c r="F2" s="13"/>
      <c r="G2" s="13"/>
      <c r="H2" s="13"/>
      <c r="I2" s="13"/>
      <c r="J2" s="13"/>
      <c r="K2" s="13"/>
      <c r="L2" s="13"/>
      <c r="M2" s="13"/>
      <c r="N2" s="13"/>
      <c r="O2" s="13"/>
      <c r="P2" s="164"/>
      <c r="Q2" s="164"/>
      <c r="R2" s="164"/>
      <c r="S2" s="164"/>
      <c r="T2" s="164"/>
      <c r="U2" s="164"/>
      <c r="V2" s="164"/>
      <c r="W2" s="164"/>
      <c r="X2" s="164"/>
      <c r="Y2" s="164"/>
      <c r="Z2" s="164"/>
      <c r="AA2" s="164"/>
      <c r="AB2" s="164"/>
      <c r="AC2" s="164"/>
      <c r="AD2" s="164"/>
      <c r="AE2" s="164"/>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row>
    <row r="3" spans="1:161" s="10" customFormat="1" ht="15" customHeight="1">
      <c r="B3" s="162" t="s">
        <v>533</v>
      </c>
      <c r="C3" s="165"/>
      <c r="D3" s="13"/>
      <c r="E3" s="13"/>
      <c r="F3" s="13"/>
      <c r="G3" s="13"/>
      <c r="H3" s="13"/>
      <c r="I3" s="13"/>
      <c r="J3" s="13"/>
      <c r="K3" s="13"/>
      <c r="L3" s="13"/>
      <c r="M3" s="13"/>
      <c r="N3" s="13"/>
      <c r="O3" s="13"/>
      <c r="P3" s="164"/>
      <c r="Q3" s="164"/>
      <c r="R3" s="164"/>
      <c r="S3" s="164"/>
      <c r="T3" s="164"/>
      <c r="U3" s="164"/>
      <c r="V3" s="164"/>
      <c r="W3" s="164"/>
      <c r="X3" s="164"/>
      <c r="Y3" s="164"/>
      <c r="Z3" s="164"/>
      <c r="AA3" s="164"/>
      <c r="AB3" s="164"/>
      <c r="AC3" s="164"/>
      <c r="AD3" s="164"/>
      <c r="AE3" s="164"/>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row>
    <row r="4" spans="1:161" s="10" customFormat="1" ht="15" customHeight="1">
      <c r="B4" s="162" t="s">
        <v>534</v>
      </c>
      <c r="C4" s="163"/>
      <c r="D4" s="13"/>
      <c r="E4" s="197"/>
      <c r="F4" s="13"/>
      <c r="G4" s="13"/>
      <c r="H4" s="13"/>
      <c r="I4" s="13"/>
      <c r="J4" s="13"/>
      <c r="K4" s="13"/>
      <c r="L4" s="13"/>
      <c r="M4" s="13"/>
      <c r="N4" s="13"/>
      <c r="O4" s="13"/>
      <c r="P4" s="164"/>
      <c r="Q4" s="164"/>
      <c r="R4" s="164"/>
      <c r="S4" s="164"/>
      <c r="T4" s="164"/>
      <c r="U4" s="164"/>
      <c r="V4" s="164"/>
      <c r="W4" s="164"/>
      <c r="X4" s="164"/>
      <c r="Y4" s="164"/>
      <c r="Z4" s="164"/>
      <c r="AA4" s="164"/>
      <c r="AB4" s="164"/>
      <c r="AC4" s="164"/>
      <c r="AD4" s="164"/>
      <c r="AE4" s="16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row>
    <row r="5" spans="1:161" ht="15" customHeight="1">
      <c r="A5" s="10"/>
      <c r="B5" s="162" t="s">
        <v>0</v>
      </c>
      <c r="C5" s="198"/>
      <c r="D5" s="164"/>
      <c r="E5" s="164"/>
      <c r="F5" s="164"/>
      <c r="G5" s="164"/>
      <c r="H5" s="164"/>
      <c r="I5" s="164"/>
      <c r="J5" s="164"/>
      <c r="K5" s="164"/>
      <c r="L5" s="164"/>
      <c r="M5" s="164"/>
      <c r="N5" s="164"/>
      <c r="O5" s="164"/>
      <c r="P5" s="164"/>
      <c r="FE5" s="14"/>
    </row>
    <row r="6" spans="1:161" s="17" customFormat="1" ht="15" customHeight="1">
      <c r="B6" s="166" t="s">
        <v>536</v>
      </c>
      <c r="C6" s="445"/>
      <c r="D6" s="445"/>
      <c r="E6" s="18"/>
      <c r="F6" s="199"/>
    </row>
    <row r="7" spans="1:161" s="17" customFormat="1" ht="15" customHeight="1">
      <c r="B7" s="166" t="s">
        <v>537</v>
      </c>
      <c r="C7" s="445"/>
      <c r="D7" s="445"/>
      <c r="E7" s="18"/>
    </row>
    <row r="8" spans="1:161" ht="15" customHeight="1">
      <c r="B8" s="167" t="s">
        <v>538</v>
      </c>
      <c r="D8" s="168"/>
      <c r="E8" s="168"/>
      <c r="F8" s="169"/>
      <c r="G8" s="170"/>
      <c r="H8" s="19"/>
      <c r="I8" s="171"/>
      <c r="J8" s="171"/>
      <c r="K8" s="19"/>
      <c r="L8" s="168"/>
      <c r="M8" s="168"/>
      <c r="N8" s="168"/>
      <c r="O8" s="168"/>
      <c r="P8" s="168"/>
    </row>
    <row r="9" spans="1:161" ht="15" customHeight="1">
      <c r="B9" s="172" t="s">
        <v>619</v>
      </c>
      <c r="C9" s="200"/>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row>
    <row r="10" spans="1:161" ht="15" customHeight="1">
      <c r="B10" s="174"/>
      <c r="D10" s="175"/>
    </row>
    <row r="11" spans="1:161" ht="27" customHeight="1">
      <c r="B11" s="407" t="s">
        <v>540</v>
      </c>
      <c r="C11" s="408"/>
      <c r="D11" s="179" t="s">
        <v>541</v>
      </c>
      <c r="E11" s="179" t="s">
        <v>542</v>
      </c>
      <c r="F11" s="179" t="s">
        <v>543</v>
      </c>
      <c r="G11" s="179" t="s">
        <v>544</v>
      </c>
      <c r="H11" s="179" t="s">
        <v>545</v>
      </c>
      <c r="I11" s="179" t="s">
        <v>546</v>
      </c>
      <c r="J11" s="179" t="s">
        <v>547</v>
      </c>
      <c r="K11" s="179" t="s">
        <v>548</v>
      </c>
      <c r="L11" s="179" t="s">
        <v>549</v>
      </c>
      <c r="M11" s="179" t="s">
        <v>550</v>
      </c>
      <c r="N11" s="179" t="s">
        <v>551</v>
      </c>
      <c r="O11" s="179" t="s">
        <v>552</v>
      </c>
      <c r="P11" s="179" t="s">
        <v>553</v>
      </c>
      <c r="Q11" s="179" t="s">
        <v>554</v>
      </c>
      <c r="R11" s="179" t="s">
        <v>555</v>
      </c>
      <c r="S11" s="179" t="s">
        <v>556</v>
      </c>
      <c r="T11" s="179" t="s">
        <v>557</v>
      </c>
      <c r="U11" s="179" t="s">
        <v>558</v>
      </c>
      <c r="V11" s="179" t="s">
        <v>559</v>
      </c>
      <c r="W11" s="179" t="s">
        <v>560</v>
      </c>
      <c r="X11" s="179" t="s">
        <v>561</v>
      </c>
      <c r="Y11" s="179" t="s">
        <v>562</v>
      </c>
      <c r="Z11" s="179" t="s">
        <v>563</v>
      </c>
      <c r="AA11" s="179" t="s">
        <v>564</v>
      </c>
      <c r="AB11" s="179" t="s">
        <v>565</v>
      </c>
      <c r="AC11" s="179" t="s">
        <v>620</v>
      </c>
      <c r="AD11" s="179" t="s">
        <v>621</v>
      </c>
      <c r="AE11" s="179" t="s">
        <v>622</v>
      </c>
      <c r="AF11" s="179" t="s">
        <v>623</v>
      </c>
      <c r="AG11" s="179" t="s">
        <v>624</v>
      </c>
      <c r="AH11" s="179" t="s">
        <v>625</v>
      </c>
      <c r="AI11" s="179" t="s">
        <v>626</v>
      </c>
      <c r="AJ11" s="179" t="s">
        <v>627</v>
      </c>
      <c r="AK11" s="179" t="s">
        <v>628</v>
      </c>
      <c r="AL11" s="179" t="s">
        <v>629</v>
      </c>
      <c r="AM11" s="179" t="s">
        <v>630</v>
      </c>
      <c r="AN11" s="179" t="s">
        <v>631</v>
      </c>
      <c r="AO11" s="179" t="s">
        <v>632</v>
      </c>
      <c r="AP11" s="179" t="s">
        <v>633</v>
      </c>
      <c r="AQ11" s="179" t="s">
        <v>634</v>
      </c>
      <c r="AR11" s="179" t="s">
        <v>635</v>
      </c>
      <c r="AS11" s="179" t="s">
        <v>636</v>
      </c>
      <c r="AT11" s="179" t="s">
        <v>637</v>
      </c>
      <c r="AU11" s="179" t="s">
        <v>638</v>
      </c>
      <c r="AV11" s="179" t="s">
        <v>639</v>
      </c>
      <c r="AW11" s="179" t="s">
        <v>640</v>
      </c>
      <c r="AX11" s="179" t="s">
        <v>641</v>
      </c>
      <c r="AY11" s="179" t="s">
        <v>642</v>
      </c>
      <c r="AZ11" s="179" t="s">
        <v>643</v>
      </c>
      <c r="BA11" s="179" t="s">
        <v>644</v>
      </c>
      <c r="BB11" s="179" t="s">
        <v>645</v>
      </c>
      <c r="BC11" s="179" t="s">
        <v>646</v>
      </c>
      <c r="BD11" s="179" t="s">
        <v>647</v>
      </c>
      <c r="BE11" s="179" t="s">
        <v>648</v>
      </c>
      <c r="BF11" s="179" t="s">
        <v>649</v>
      </c>
      <c r="BG11" s="179" t="s">
        <v>650</v>
      </c>
      <c r="BH11" s="179" t="s">
        <v>651</v>
      </c>
      <c r="BI11" s="179" t="s">
        <v>652</v>
      </c>
      <c r="BJ11" s="179" t="s">
        <v>653</v>
      </c>
      <c r="BK11" s="179" t="s">
        <v>654</v>
      </c>
      <c r="BL11" s="179" t="s">
        <v>655</v>
      </c>
      <c r="BM11" s="179" t="s">
        <v>656</v>
      </c>
      <c r="BN11" s="179" t="s">
        <v>657</v>
      </c>
      <c r="BO11" s="179" t="s">
        <v>658</v>
      </c>
      <c r="BP11" s="179" t="s">
        <v>659</v>
      </c>
      <c r="BQ11" s="179" t="s">
        <v>660</v>
      </c>
      <c r="BR11" s="179" t="s">
        <v>661</v>
      </c>
      <c r="BS11" s="179" t="s">
        <v>662</v>
      </c>
      <c r="BT11" s="179" t="s">
        <v>663</v>
      </c>
      <c r="BU11" s="179" t="s">
        <v>664</v>
      </c>
      <c r="BV11" s="179" t="s">
        <v>665</v>
      </c>
      <c r="BW11" s="179" t="s">
        <v>666</v>
      </c>
      <c r="BX11" s="179" t="s">
        <v>667</v>
      </c>
      <c r="BY11" s="179" t="s">
        <v>668</v>
      </c>
      <c r="BZ11" s="179" t="s">
        <v>669</v>
      </c>
      <c r="CA11" s="179" t="s">
        <v>670</v>
      </c>
      <c r="CB11" s="179" t="s">
        <v>671</v>
      </c>
      <c r="CC11" s="179" t="s">
        <v>672</v>
      </c>
      <c r="CD11" s="179" t="s">
        <v>673</v>
      </c>
      <c r="CE11" s="179" t="s">
        <v>674</v>
      </c>
      <c r="CF11" s="179" t="s">
        <v>675</v>
      </c>
      <c r="CG11" s="179" t="s">
        <v>676</v>
      </c>
      <c r="CH11" s="179" t="s">
        <v>677</v>
      </c>
      <c r="CI11" s="179" t="s">
        <v>678</v>
      </c>
      <c r="CJ11" s="179" t="s">
        <v>679</v>
      </c>
      <c r="CK11" s="179" t="s">
        <v>680</v>
      </c>
      <c r="CL11" s="179" t="s">
        <v>681</v>
      </c>
      <c r="CM11" s="179" t="s">
        <v>682</v>
      </c>
      <c r="CN11" s="179" t="s">
        <v>683</v>
      </c>
      <c r="CO11" s="179" t="s">
        <v>684</v>
      </c>
      <c r="CP11" s="179" t="s">
        <v>685</v>
      </c>
      <c r="CQ11" s="179" t="s">
        <v>686</v>
      </c>
      <c r="CR11" s="179" t="s">
        <v>687</v>
      </c>
      <c r="CS11" s="179" t="s">
        <v>688</v>
      </c>
      <c r="CT11" s="179" t="s">
        <v>689</v>
      </c>
      <c r="CU11" s="179" t="s">
        <v>690</v>
      </c>
      <c r="CV11" s="179" t="s">
        <v>691</v>
      </c>
      <c r="CW11" s="179" t="s">
        <v>692</v>
      </c>
      <c r="CX11" s="179" t="s">
        <v>693</v>
      </c>
      <c r="CY11" s="179" t="s">
        <v>694</v>
      </c>
      <c r="CZ11" s="179" t="s">
        <v>695</v>
      </c>
      <c r="DA11" s="179" t="s">
        <v>696</v>
      </c>
      <c r="DB11" s="179" t="s">
        <v>697</v>
      </c>
      <c r="DC11" s="179" t="s">
        <v>698</v>
      </c>
      <c r="DD11" s="179" t="s">
        <v>699</v>
      </c>
      <c r="DE11" s="179" t="s">
        <v>700</v>
      </c>
      <c r="DF11" s="179" t="s">
        <v>701</v>
      </c>
      <c r="DG11" s="179" t="s">
        <v>702</v>
      </c>
      <c r="DH11" s="179" t="s">
        <v>703</v>
      </c>
      <c r="DI11" s="179" t="s">
        <v>704</v>
      </c>
      <c r="DJ11" s="179" t="s">
        <v>705</v>
      </c>
      <c r="DK11" s="179" t="s">
        <v>706</v>
      </c>
      <c r="DL11" s="179" t="s">
        <v>707</v>
      </c>
      <c r="DM11" s="179" t="s">
        <v>708</v>
      </c>
      <c r="DN11" s="179" t="s">
        <v>709</v>
      </c>
      <c r="DO11" s="179" t="s">
        <v>710</v>
      </c>
      <c r="DP11" s="179" t="s">
        <v>711</v>
      </c>
      <c r="DQ11" s="179" t="s">
        <v>712</v>
      </c>
      <c r="DR11" s="179" t="s">
        <v>713</v>
      </c>
      <c r="DS11" s="179" t="s">
        <v>714</v>
      </c>
      <c r="DT11" s="179" t="s">
        <v>715</v>
      </c>
      <c r="DU11" s="179" t="s">
        <v>716</v>
      </c>
      <c r="DV11" s="179" t="s">
        <v>717</v>
      </c>
      <c r="DW11" s="179" t="s">
        <v>718</v>
      </c>
      <c r="DX11" s="179" t="s">
        <v>719</v>
      </c>
      <c r="DY11" s="179" t="s">
        <v>720</v>
      </c>
      <c r="DZ11" s="179" t="s">
        <v>721</v>
      </c>
      <c r="EA11" s="179" t="s">
        <v>722</v>
      </c>
      <c r="EB11" s="179" t="s">
        <v>723</v>
      </c>
      <c r="EC11" s="179" t="s">
        <v>724</v>
      </c>
      <c r="ED11" s="179" t="s">
        <v>725</v>
      </c>
      <c r="EE11" s="179" t="s">
        <v>726</v>
      </c>
      <c r="EF11" s="179" t="s">
        <v>727</v>
      </c>
      <c r="EG11" s="179" t="s">
        <v>728</v>
      </c>
      <c r="EH11" s="179" t="s">
        <v>729</v>
      </c>
      <c r="EI11" s="179" t="s">
        <v>730</v>
      </c>
      <c r="EJ11" s="179" t="s">
        <v>731</v>
      </c>
      <c r="EK11" s="179" t="s">
        <v>732</v>
      </c>
      <c r="EL11" s="179" t="s">
        <v>733</v>
      </c>
      <c r="EM11" s="179" t="s">
        <v>734</v>
      </c>
      <c r="EN11" s="179" t="s">
        <v>735</v>
      </c>
      <c r="EO11" s="179" t="s">
        <v>736</v>
      </c>
      <c r="EP11" s="179" t="s">
        <v>737</v>
      </c>
      <c r="EQ11" s="179" t="s">
        <v>738</v>
      </c>
      <c r="ER11" s="179" t="s">
        <v>739</v>
      </c>
      <c r="ES11" s="179" t="s">
        <v>740</v>
      </c>
      <c r="ET11" s="179" t="s">
        <v>741</v>
      </c>
      <c r="EU11" s="179" t="s">
        <v>742</v>
      </c>
      <c r="EV11" s="179" t="s">
        <v>743</v>
      </c>
      <c r="EW11" s="179" t="s">
        <v>744</v>
      </c>
      <c r="EX11" s="179" t="s">
        <v>745</v>
      </c>
      <c r="EY11" s="179" t="s">
        <v>746</v>
      </c>
      <c r="EZ11" s="179" t="s">
        <v>747</v>
      </c>
    </row>
    <row r="12" spans="1:161" s="41" customFormat="1" ht="27" customHeight="1">
      <c r="B12" s="409" t="s">
        <v>566</v>
      </c>
      <c r="C12" s="410"/>
      <c r="D12" s="418" t="s">
        <v>748</v>
      </c>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41"/>
      <c r="AF12" s="418" t="s">
        <v>749</v>
      </c>
      <c r="AG12" s="419"/>
      <c r="AH12" s="419"/>
      <c r="AI12" s="419"/>
      <c r="AJ12" s="419"/>
      <c r="AK12" s="419"/>
      <c r="AL12" s="419"/>
      <c r="AM12" s="419"/>
      <c r="AN12" s="419"/>
      <c r="AO12" s="419"/>
      <c r="AP12" s="419"/>
      <c r="AQ12" s="441"/>
      <c r="AR12" s="418" t="s">
        <v>750</v>
      </c>
      <c r="AS12" s="419"/>
      <c r="AT12" s="419"/>
      <c r="AU12" s="419"/>
      <c r="AV12" s="419"/>
      <c r="AW12" s="419"/>
      <c r="AX12" s="419"/>
      <c r="AY12" s="419"/>
      <c r="AZ12" s="419"/>
      <c r="BA12" s="419"/>
      <c r="BB12" s="419"/>
      <c r="BC12" s="441"/>
      <c r="BD12" s="418" t="s">
        <v>751</v>
      </c>
      <c r="BE12" s="419"/>
      <c r="BF12" s="419"/>
      <c r="BG12" s="419"/>
      <c r="BH12" s="419"/>
      <c r="BI12" s="419"/>
      <c r="BJ12" s="419"/>
      <c r="BK12" s="419"/>
      <c r="BL12" s="419"/>
      <c r="BM12" s="419"/>
      <c r="BN12" s="419"/>
      <c r="BO12" s="441"/>
      <c r="BP12" s="400" t="s">
        <v>752</v>
      </c>
      <c r="BQ12" s="400"/>
      <c r="BR12" s="400"/>
      <c r="BS12" s="400"/>
      <c r="BT12" s="400"/>
      <c r="BU12" s="400"/>
      <c r="BV12" s="400"/>
      <c r="BW12" s="400"/>
      <c r="BX12" s="400"/>
      <c r="BY12" s="400"/>
      <c r="BZ12" s="400"/>
      <c r="CA12" s="400"/>
      <c r="CB12" s="418" t="s">
        <v>753</v>
      </c>
      <c r="CC12" s="419"/>
      <c r="CD12" s="419"/>
      <c r="CE12" s="419"/>
      <c r="CF12" s="419"/>
      <c r="CG12" s="419"/>
      <c r="CH12" s="419"/>
      <c r="CI12" s="419"/>
      <c r="CJ12" s="419"/>
      <c r="CK12" s="419"/>
      <c r="CL12" s="419"/>
      <c r="CM12" s="419"/>
      <c r="CN12" s="419"/>
      <c r="CO12" s="419"/>
      <c r="CP12" s="419"/>
      <c r="CQ12" s="419"/>
      <c r="CR12" s="419"/>
      <c r="CS12" s="419"/>
      <c r="CT12" s="419"/>
      <c r="CU12" s="419"/>
      <c r="CV12" s="419"/>
      <c r="CW12" s="419"/>
      <c r="CX12" s="419"/>
      <c r="CY12" s="419"/>
      <c r="CZ12" s="419"/>
      <c r="DA12" s="419"/>
      <c r="DB12" s="419"/>
      <c r="DC12" s="441"/>
      <c r="DD12" s="418" t="s">
        <v>754</v>
      </c>
      <c r="DE12" s="419"/>
      <c r="DF12" s="419"/>
      <c r="DG12" s="419"/>
      <c r="DH12" s="419"/>
      <c r="DI12" s="419"/>
      <c r="DJ12" s="419"/>
      <c r="DK12" s="419"/>
      <c r="DL12" s="419"/>
      <c r="DM12" s="419"/>
      <c r="DN12" s="419"/>
      <c r="DO12" s="441"/>
      <c r="DP12" s="418" t="s">
        <v>755</v>
      </c>
      <c r="DQ12" s="419"/>
      <c r="DR12" s="419"/>
      <c r="DS12" s="419"/>
      <c r="DT12" s="419"/>
      <c r="DU12" s="419"/>
      <c r="DV12" s="419"/>
      <c r="DW12" s="419"/>
      <c r="DX12" s="419"/>
      <c r="DY12" s="419"/>
      <c r="DZ12" s="419"/>
      <c r="EA12" s="441"/>
      <c r="EB12" s="418" t="s">
        <v>756</v>
      </c>
      <c r="EC12" s="419"/>
      <c r="ED12" s="419"/>
      <c r="EE12" s="419"/>
      <c r="EF12" s="419"/>
      <c r="EG12" s="419"/>
      <c r="EH12" s="419"/>
      <c r="EI12" s="419"/>
      <c r="EJ12" s="419"/>
      <c r="EK12" s="419"/>
      <c r="EL12" s="419"/>
      <c r="EM12" s="441"/>
      <c r="EN12" s="400" t="s">
        <v>757</v>
      </c>
      <c r="EO12" s="400"/>
      <c r="EP12" s="400"/>
      <c r="EQ12" s="400"/>
      <c r="ER12" s="400"/>
      <c r="ES12" s="400"/>
      <c r="ET12" s="400"/>
      <c r="EU12" s="400"/>
      <c r="EV12" s="400"/>
      <c r="EW12" s="400"/>
      <c r="EX12" s="400"/>
      <c r="EY12" s="400"/>
      <c r="EZ12" s="442" t="s">
        <v>758</v>
      </c>
    </row>
    <row r="13" spans="1:161" s="45" customFormat="1" ht="27" customHeight="1">
      <c r="B13" s="411"/>
      <c r="C13" s="412"/>
      <c r="D13" s="420" t="s">
        <v>570</v>
      </c>
      <c r="E13" s="430"/>
      <c r="F13" s="430"/>
      <c r="G13" s="401"/>
      <c r="H13" s="420" t="s">
        <v>759</v>
      </c>
      <c r="I13" s="401"/>
      <c r="J13" s="398" t="s">
        <v>583</v>
      </c>
      <c r="K13" s="420" t="s">
        <v>584</v>
      </c>
      <c r="L13" s="430"/>
      <c r="M13" s="430"/>
      <c r="N13" s="401"/>
      <c r="O13" s="422" t="s">
        <v>760</v>
      </c>
      <c r="P13" s="420" t="s">
        <v>761</v>
      </c>
      <c r="Q13" s="430"/>
      <c r="R13" s="401"/>
      <c r="S13" s="431" t="s">
        <v>574</v>
      </c>
      <c r="T13" s="402" t="s">
        <v>575</v>
      </c>
      <c r="U13" s="402" t="s">
        <v>762</v>
      </c>
      <c r="V13" s="402"/>
      <c r="W13" s="427" t="s">
        <v>763</v>
      </c>
      <c r="X13" s="428"/>
      <c r="Y13" s="429"/>
      <c r="Z13" s="420" t="s">
        <v>764</v>
      </c>
      <c r="AA13" s="401"/>
      <c r="AB13" s="420" t="s">
        <v>578</v>
      </c>
      <c r="AC13" s="430"/>
      <c r="AD13" s="401"/>
      <c r="AE13" s="398" t="s">
        <v>765</v>
      </c>
      <c r="AF13" s="398" t="s">
        <v>579</v>
      </c>
      <c r="AG13" s="431" t="s">
        <v>571</v>
      </c>
      <c r="AH13" s="402" t="s">
        <v>572</v>
      </c>
      <c r="AI13" s="402"/>
      <c r="AJ13" s="402"/>
      <c r="AK13" s="402" t="s">
        <v>573</v>
      </c>
      <c r="AL13" s="402" t="s">
        <v>581</v>
      </c>
      <c r="AM13" s="402" t="s">
        <v>576</v>
      </c>
      <c r="AN13" s="420" t="s">
        <v>764</v>
      </c>
      <c r="AO13" s="401"/>
      <c r="AP13" s="398" t="s">
        <v>578</v>
      </c>
      <c r="AQ13" s="398" t="s">
        <v>765</v>
      </c>
      <c r="AR13" s="398" t="s">
        <v>579</v>
      </c>
      <c r="AS13" s="402" t="s">
        <v>571</v>
      </c>
      <c r="AT13" s="402" t="s">
        <v>572</v>
      </c>
      <c r="AU13" s="402"/>
      <c r="AV13" s="402"/>
      <c r="AW13" s="402" t="s">
        <v>761</v>
      </c>
      <c r="AX13" s="398" t="s">
        <v>581</v>
      </c>
      <c r="AY13" s="402" t="s">
        <v>766</v>
      </c>
      <c r="AZ13" s="420" t="s">
        <v>764</v>
      </c>
      <c r="BA13" s="401"/>
      <c r="BB13" s="398" t="s">
        <v>578</v>
      </c>
      <c r="BC13" s="398" t="s">
        <v>767</v>
      </c>
      <c r="BD13" s="398" t="s">
        <v>570</v>
      </c>
      <c r="BE13" s="431" t="s">
        <v>571</v>
      </c>
      <c r="BF13" s="402" t="s">
        <v>572</v>
      </c>
      <c r="BG13" s="402"/>
      <c r="BH13" s="402"/>
      <c r="BI13" s="402" t="s">
        <v>573</v>
      </c>
      <c r="BJ13" s="398" t="s">
        <v>581</v>
      </c>
      <c r="BK13" s="402" t="s">
        <v>576</v>
      </c>
      <c r="BL13" s="420" t="s">
        <v>764</v>
      </c>
      <c r="BM13" s="401"/>
      <c r="BN13" s="398" t="s">
        <v>578</v>
      </c>
      <c r="BO13" s="398" t="s">
        <v>767</v>
      </c>
      <c r="BP13" s="398" t="s">
        <v>579</v>
      </c>
      <c r="BQ13" s="399" t="s">
        <v>571</v>
      </c>
      <c r="BR13" s="402" t="s">
        <v>572</v>
      </c>
      <c r="BS13" s="402"/>
      <c r="BT13" s="402"/>
      <c r="BU13" s="399" t="s">
        <v>573</v>
      </c>
      <c r="BV13" s="424" t="s">
        <v>581</v>
      </c>
      <c r="BW13" s="399" t="s">
        <v>576</v>
      </c>
      <c r="BX13" s="420" t="s">
        <v>764</v>
      </c>
      <c r="BY13" s="401"/>
      <c r="BZ13" s="398" t="s">
        <v>578</v>
      </c>
      <c r="CA13" s="402" t="s">
        <v>765</v>
      </c>
      <c r="CB13" s="420" t="s">
        <v>570</v>
      </c>
      <c r="CC13" s="430"/>
      <c r="CD13" s="430"/>
      <c r="CE13" s="401"/>
      <c r="CF13" s="420" t="s">
        <v>759</v>
      </c>
      <c r="CG13" s="401"/>
      <c r="CH13" s="398" t="s">
        <v>583</v>
      </c>
      <c r="CI13" s="420" t="s">
        <v>584</v>
      </c>
      <c r="CJ13" s="430"/>
      <c r="CK13" s="430"/>
      <c r="CL13" s="401"/>
      <c r="CM13" s="422" t="s">
        <v>760</v>
      </c>
      <c r="CN13" s="420" t="s">
        <v>761</v>
      </c>
      <c r="CO13" s="430"/>
      <c r="CP13" s="401"/>
      <c r="CQ13" s="431" t="s">
        <v>574</v>
      </c>
      <c r="CR13" s="402" t="s">
        <v>575</v>
      </c>
      <c r="CS13" s="402" t="s">
        <v>768</v>
      </c>
      <c r="CT13" s="402"/>
      <c r="CU13" s="427" t="s">
        <v>763</v>
      </c>
      <c r="CV13" s="428"/>
      <c r="CW13" s="429"/>
      <c r="CX13" s="420" t="s">
        <v>764</v>
      </c>
      <c r="CY13" s="401"/>
      <c r="CZ13" s="420" t="s">
        <v>578</v>
      </c>
      <c r="DA13" s="430"/>
      <c r="DB13" s="401"/>
      <c r="DC13" s="398" t="s">
        <v>765</v>
      </c>
      <c r="DD13" s="398" t="s">
        <v>579</v>
      </c>
      <c r="DE13" s="431" t="s">
        <v>571</v>
      </c>
      <c r="DF13" s="402" t="s">
        <v>572</v>
      </c>
      <c r="DG13" s="402"/>
      <c r="DH13" s="402"/>
      <c r="DI13" s="402" t="s">
        <v>573</v>
      </c>
      <c r="DJ13" s="402" t="s">
        <v>581</v>
      </c>
      <c r="DK13" s="402" t="s">
        <v>576</v>
      </c>
      <c r="DL13" s="420" t="s">
        <v>764</v>
      </c>
      <c r="DM13" s="401"/>
      <c r="DN13" s="398" t="s">
        <v>578</v>
      </c>
      <c r="DO13" s="398" t="s">
        <v>765</v>
      </c>
      <c r="DP13" s="398" t="s">
        <v>579</v>
      </c>
      <c r="DQ13" s="402" t="s">
        <v>571</v>
      </c>
      <c r="DR13" s="402" t="s">
        <v>572</v>
      </c>
      <c r="DS13" s="402"/>
      <c r="DT13" s="402"/>
      <c r="DU13" s="402" t="s">
        <v>573</v>
      </c>
      <c r="DV13" s="398" t="s">
        <v>581</v>
      </c>
      <c r="DW13" s="402" t="s">
        <v>576</v>
      </c>
      <c r="DX13" s="420" t="s">
        <v>764</v>
      </c>
      <c r="DY13" s="401"/>
      <c r="DZ13" s="398" t="s">
        <v>578</v>
      </c>
      <c r="EA13" s="398" t="s">
        <v>767</v>
      </c>
      <c r="EB13" s="398" t="s">
        <v>579</v>
      </c>
      <c r="EC13" s="431" t="s">
        <v>571</v>
      </c>
      <c r="ED13" s="402" t="s">
        <v>572</v>
      </c>
      <c r="EE13" s="402"/>
      <c r="EF13" s="402"/>
      <c r="EG13" s="402" t="s">
        <v>573</v>
      </c>
      <c r="EH13" s="402" t="s">
        <v>581</v>
      </c>
      <c r="EI13" s="402" t="s">
        <v>576</v>
      </c>
      <c r="EJ13" s="420" t="s">
        <v>764</v>
      </c>
      <c r="EK13" s="401"/>
      <c r="EL13" s="398" t="s">
        <v>578</v>
      </c>
      <c r="EM13" s="398" t="s">
        <v>767</v>
      </c>
      <c r="EN13" s="398" t="s">
        <v>579</v>
      </c>
      <c r="EO13" s="399" t="s">
        <v>571</v>
      </c>
      <c r="EP13" s="402" t="s">
        <v>572</v>
      </c>
      <c r="EQ13" s="402"/>
      <c r="ER13" s="402"/>
      <c r="ES13" s="399" t="s">
        <v>573</v>
      </c>
      <c r="ET13" s="424" t="s">
        <v>581</v>
      </c>
      <c r="EU13" s="399" t="s">
        <v>576</v>
      </c>
      <c r="EV13" s="420" t="s">
        <v>764</v>
      </c>
      <c r="EW13" s="401"/>
      <c r="EX13" s="398" t="s">
        <v>578</v>
      </c>
      <c r="EY13" s="402" t="s">
        <v>765</v>
      </c>
      <c r="EZ13" s="443"/>
    </row>
    <row r="14" spans="1:161" s="48" customFormat="1" ht="51" customHeight="1">
      <c r="B14" s="411"/>
      <c r="C14" s="412"/>
      <c r="D14" s="185" t="s">
        <v>769</v>
      </c>
      <c r="E14" s="185" t="s">
        <v>770</v>
      </c>
      <c r="F14" s="185" t="s">
        <v>771</v>
      </c>
      <c r="G14" s="185" t="s">
        <v>772</v>
      </c>
      <c r="H14" s="185" t="s">
        <v>773</v>
      </c>
      <c r="I14" s="185" t="s">
        <v>774</v>
      </c>
      <c r="J14" s="399"/>
      <c r="K14" s="185" t="s">
        <v>775</v>
      </c>
      <c r="L14" s="185" t="s">
        <v>776</v>
      </c>
      <c r="M14" s="185" t="s">
        <v>777</v>
      </c>
      <c r="N14" s="185" t="s">
        <v>778</v>
      </c>
      <c r="O14" s="423"/>
      <c r="P14" s="185" t="s">
        <v>779</v>
      </c>
      <c r="Q14" s="185" t="s">
        <v>780</v>
      </c>
      <c r="R14" s="185" t="s">
        <v>781</v>
      </c>
      <c r="S14" s="432"/>
      <c r="T14" s="402"/>
      <c r="U14" s="186" t="s">
        <v>782</v>
      </c>
      <c r="V14" s="186" t="s">
        <v>783</v>
      </c>
      <c r="W14" s="185" t="s">
        <v>784</v>
      </c>
      <c r="X14" s="185" t="s">
        <v>785</v>
      </c>
      <c r="Y14" s="185" t="s">
        <v>778</v>
      </c>
      <c r="Z14" s="185" t="s">
        <v>588</v>
      </c>
      <c r="AA14" s="185" t="s">
        <v>32</v>
      </c>
      <c r="AB14" s="184" t="s">
        <v>786</v>
      </c>
      <c r="AC14" s="185" t="s">
        <v>787</v>
      </c>
      <c r="AD14" s="185" t="s">
        <v>778</v>
      </c>
      <c r="AE14" s="399"/>
      <c r="AF14" s="399"/>
      <c r="AG14" s="432"/>
      <c r="AH14" s="185" t="s">
        <v>583</v>
      </c>
      <c r="AI14" s="185" t="s">
        <v>584</v>
      </c>
      <c r="AJ14" s="185" t="s">
        <v>585</v>
      </c>
      <c r="AK14" s="402"/>
      <c r="AL14" s="402"/>
      <c r="AM14" s="402"/>
      <c r="AN14" s="185" t="s">
        <v>588</v>
      </c>
      <c r="AO14" s="185" t="s">
        <v>32</v>
      </c>
      <c r="AP14" s="399"/>
      <c r="AQ14" s="399"/>
      <c r="AR14" s="399"/>
      <c r="AS14" s="402"/>
      <c r="AT14" s="185" t="s">
        <v>583</v>
      </c>
      <c r="AU14" s="185" t="s">
        <v>584</v>
      </c>
      <c r="AV14" s="185" t="s">
        <v>585</v>
      </c>
      <c r="AW14" s="402"/>
      <c r="AX14" s="399"/>
      <c r="AY14" s="402"/>
      <c r="AZ14" s="185" t="s">
        <v>588</v>
      </c>
      <c r="BA14" s="185" t="s">
        <v>32</v>
      </c>
      <c r="BB14" s="399"/>
      <c r="BC14" s="399"/>
      <c r="BD14" s="399"/>
      <c r="BE14" s="432"/>
      <c r="BF14" s="185" t="s">
        <v>583</v>
      </c>
      <c r="BG14" s="185" t="s">
        <v>584</v>
      </c>
      <c r="BH14" s="185" t="s">
        <v>585</v>
      </c>
      <c r="BI14" s="402"/>
      <c r="BJ14" s="399"/>
      <c r="BK14" s="402"/>
      <c r="BL14" s="185" t="s">
        <v>588</v>
      </c>
      <c r="BM14" s="185" t="s">
        <v>32</v>
      </c>
      <c r="BN14" s="399"/>
      <c r="BO14" s="399"/>
      <c r="BP14" s="399"/>
      <c r="BQ14" s="402"/>
      <c r="BR14" s="185" t="s">
        <v>583</v>
      </c>
      <c r="BS14" s="185" t="s">
        <v>584</v>
      </c>
      <c r="BT14" s="185" t="s">
        <v>585</v>
      </c>
      <c r="BU14" s="402"/>
      <c r="BV14" s="399"/>
      <c r="BW14" s="402"/>
      <c r="BX14" s="185" t="s">
        <v>588</v>
      </c>
      <c r="BY14" s="185" t="s">
        <v>32</v>
      </c>
      <c r="BZ14" s="399"/>
      <c r="CA14" s="402"/>
      <c r="CB14" s="185" t="s">
        <v>769</v>
      </c>
      <c r="CC14" s="185" t="s">
        <v>770</v>
      </c>
      <c r="CD14" s="185" t="s">
        <v>771</v>
      </c>
      <c r="CE14" s="185" t="s">
        <v>772</v>
      </c>
      <c r="CF14" s="185" t="s">
        <v>773</v>
      </c>
      <c r="CG14" s="185" t="s">
        <v>774</v>
      </c>
      <c r="CH14" s="399"/>
      <c r="CI14" s="185" t="s">
        <v>775</v>
      </c>
      <c r="CJ14" s="185" t="s">
        <v>776</v>
      </c>
      <c r="CK14" s="185" t="s">
        <v>777</v>
      </c>
      <c r="CL14" s="185" t="s">
        <v>778</v>
      </c>
      <c r="CM14" s="423"/>
      <c r="CN14" s="185" t="s">
        <v>779</v>
      </c>
      <c r="CO14" s="185" t="s">
        <v>780</v>
      </c>
      <c r="CP14" s="185" t="s">
        <v>781</v>
      </c>
      <c r="CQ14" s="432"/>
      <c r="CR14" s="402"/>
      <c r="CS14" s="185" t="s">
        <v>782</v>
      </c>
      <c r="CT14" s="185" t="s">
        <v>783</v>
      </c>
      <c r="CU14" s="185" t="s">
        <v>784</v>
      </c>
      <c r="CV14" s="185" t="s">
        <v>785</v>
      </c>
      <c r="CW14" s="185" t="s">
        <v>778</v>
      </c>
      <c r="CX14" s="185" t="s">
        <v>588</v>
      </c>
      <c r="CY14" s="185" t="s">
        <v>32</v>
      </c>
      <c r="CZ14" s="184" t="s">
        <v>786</v>
      </c>
      <c r="DA14" s="185" t="s">
        <v>787</v>
      </c>
      <c r="DB14" s="185" t="s">
        <v>778</v>
      </c>
      <c r="DC14" s="399"/>
      <c r="DD14" s="399"/>
      <c r="DE14" s="432"/>
      <c r="DF14" s="185" t="s">
        <v>583</v>
      </c>
      <c r="DG14" s="185" t="s">
        <v>584</v>
      </c>
      <c r="DH14" s="185" t="s">
        <v>585</v>
      </c>
      <c r="DI14" s="402"/>
      <c r="DJ14" s="402"/>
      <c r="DK14" s="402"/>
      <c r="DL14" s="185" t="s">
        <v>588</v>
      </c>
      <c r="DM14" s="185" t="s">
        <v>32</v>
      </c>
      <c r="DN14" s="399"/>
      <c r="DO14" s="399"/>
      <c r="DP14" s="399"/>
      <c r="DQ14" s="402"/>
      <c r="DR14" s="185" t="s">
        <v>583</v>
      </c>
      <c r="DS14" s="185" t="s">
        <v>584</v>
      </c>
      <c r="DT14" s="185" t="s">
        <v>585</v>
      </c>
      <c r="DU14" s="402"/>
      <c r="DV14" s="399"/>
      <c r="DW14" s="402"/>
      <c r="DX14" s="185" t="s">
        <v>588</v>
      </c>
      <c r="DY14" s="185" t="s">
        <v>32</v>
      </c>
      <c r="DZ14" s="399"/>
      <c r="EA14" s="399"/>
      <c r="EB14" s="399"/>
      <c r="EC14" s="432"/>
      <c r="ED14" s="185" t="s">
        <v>583</v>
      </c>
      <c r="EE14" s="185" t="s">
        <v>584</v>
      </c>
      <c r="EF14" s="185" t="s">
        <v>585</v>
      </c>
      <c r="EG14" s="402"/>
      <c r="EH14" s="402"/>
      <c r="EI14" s="402"/>
      <c r="EJ14" s="185" t="s">
        <v>588</v>
      </c>
      <c r="EK14" s="185" t="s">
        <v>32</v>
      </c>
      <c r="EL14" s="399"/>
      <c r="EM14" s="399"/>
      <c r="EN14" s="399"/>
      <c r="EO14" s="402"/>
      <c r="EP14" s="185" t="s">
        <v>583</v>
      </c>
      <c r="EQ14" s="185" t="s">
        <v>584</v>
      </c>
      <c r="ER14" s="185" t="s">
        <v>585</v>
      </c>
      <c r="ES14" s="402"/>
      <c r="ET14" s="399"/>
      <c r="EU14" s="402"/>
      <c r="EV14" s="185" t="s">
        <v>588</v>
      </c>
      <c r="EW14" s="185" t="s">
        <v>32</v>
      </c>
      <c r="EX14" s="399"/>
      <c r="EY14" s="402"/>
      <c r="EZ14" s="444"/>
    </row>
    <row r="15" spans="1:161" ht="13.15" customHeight="1">
      <c r="B15" s="413"/>
      <c r="C15" s="414"/>
      <c r="D15" s="182" t="s">
        <v>589</v>
      </c>
      <c r="E15" s="182" t="s">
        <v>589</v>
      </c>
      <c r="F15" s="182" t="s">
        <v>589</v>
      </c>
      <c r="G15" s="182" t="s">
        <v>589</v>
      </c>
      <c r="H15" s="182" t="s">
        <v>589</v>
      </c>
      <c r="I15" s="182" t="s">
        <v>589</v>
      </c>
      <c r="J15" s="182" t="s">
        <v>589</v>
      </c>
      <c r="K15" s="182" t="s">
        <v>589</v>
      </c>
      <c r="L15" s="182" t="s">
        <v>589</v>
      </c>
      <c r="M15" s="182" t="s">
        <v>589</v>
      </c>
      <c r="N15" s="182" t="s">
        <v>589</v>
      </c>
      <c r="O15" s="182" t="s">
        <v>589</v>
      </c>
      <c r="P15" s="182" t="s">
        <v>589</v>
      </c>
      <c r="Q15" s="182"/>
      <c r="R15" s="182" t="s">
        <v>589</v>
      </c>
      <c r="S15" s="182" t="s">
        <v>589</v>
      </c>
      <c r="T15" s="182" t="s">
        <v>589</v>
      </c>
      <c r="U15" s="182" t="s">
        <v>589</v>
      </c>
      <c r="V15" s="182" t="s">
        <v>589</v>
      </c>
      <c r="W15" s="182" t="s">
        <v>589</v>
      </c>
      <c r="X15" s="182" t="s">
        <v>589</v>
      </c>
      <c r="Y15" s="182" t="s">
        <v>589</v>
      </c>
      <c r="Z15" s="182" t="s">
        <v>589</v>
      </c>
      <c r="AA15" s="182" t="s">
        <v>589</v>
      </c>
      <c r="AB15" s="182" t="s">
        <v>589</v>
      </c>
      <c r="AC15" s="182" t="s">
        <v>589</v>
      </c>
      <c r="AD15" s="182" t="s">
        <v>589</v>
      </c>
      <c r="AE15" s="182" t="s">
        <v>589</v>
      </c>
      <c r="AF15" s="182" t="s">
        <v>589</v>
      </c>
      <c r="AG15" s="182" t="s">
        <v>589</v>
      </c>
      <c r="AH15" s="182" t="s">
        <v>589</v>
      </c>
      <c r="AI15" s="182" t="s">
        <v>589</v>
      </c>
      <c r="AJ15" s="182" t="s">
        <v>589</v>
      </c>
      <c r="AK15" s="182" t="s">
        <v>589</v>
      </c>
      <c r="AL15" s="182" t="s">
        <v>589</v>
      </c>
      <c r="AM15" s="182" t="s">
        <v>589</v>
      </c>
      <c r="AN15" s="182" t="s">
        <v>589</v>
      </c>
      <c r="AO15" s="182" t="s">
        <v>589</v>
      </c>
      <c r="AP15" s="182" t="s">
        <v>589</v>
      </c>
      <c r="AQ15" s="182" t="s">
        <v>589</v>
      </c>
      <c r="AR15" s="182" t="s">
        <v>589</v>
      </c>
      <c r="AS15" s="182" t="s">
        <v>589</v>
      </c>
      <c r="AT15" s="182" t="s">
        <v>589</v>
      </c>
      <c r="AU15" s="182" t="s">
        <v>589</v>
      </c>
      <c r="AV15" s="182" t="s">
        <v>589</v>
      </c>
      <c r="AW15" s="182" t="s">
        <v>589</v>
      </c>
      <c r="AX15" s="182" t="s">
        <v>589</v>
      </c>
      <c r="AY15" s="182" t="s">
        <v>589</v>
      </c>
      <c r="AZ15" s="182" t="s">
        <v>589</v>
      </c>
      <c r="BA15" s="182" t="s">
        <v>589</v>
      </c>
      <c r="BB15" s="182" t="s">
        <v>589</v>
      </c>
      <c r="BC15" s="182" t="s">
        <v>589</v>
      </c>
      <c r="BD15" s="182" t="s">
        <v>589</v>
      </c>
      <c r="BE15" s="182" t="s">
        <v>589</v>
      </c>
      <c r="BF15" s="182" t="s">
        <v>589</v>
      </c>
      <c r="BG15" s="182" t="s">
        <v>589</v>
      </c>
      <c r="BH15" s="182" t="s">
        <v>589</v>
      </c>
      <c r="BI15" s="182" t="s">
        <v>589</v>
      </c>
      <c r="BJ15" s="182" t="s">
        <v>589</v>
      </c>
      <c r="BK15" s="182" t="s">
        <v>589</v>
      </c>
      <c r="BL15" s="182" t="s">
        <v>589</v>
      </c>
      <c r="BM15" s="182" t="s">
        <v>589</v>
      </c>
      <c r="BN15" s="182" t="s">
        <v>589</v>
      </c>
      <c r="BO15" s="182" t="s">
        <v>589</v>
      </c>
      <c r="BP15" s="182" t="s">
        <v>589</v>
      </c>
      <c r="BQ15" s="182" t="s">
        <v>589</v>
      </c>
      <c r="BR15" s="182" t="s">
        <v>589</v>
      </c>
      <c r="BS15" s="182" t="s">
        <v>589</v>
      </c>
      <c r="BT15" s="182" t="s">
        <v>589</v>
      </c>
      <c r="BU15" s="182" t="s">
        <v>589</v>
      </c>
      <c r="BV15" s="182" t="s">
        <v>589</v>
      </c>
      <c r="BW15" s="182" t="s">
        <v>589</v>
      </c>
      <c r="BX15" s="182" t="s">
        <v>589</v>
      </c>
      <c r="BY15" s="182" t="s">
        <v>589</v>
      </c>
      <c r="BZ15" s="182" t="s">
        <v>589</v>
      </c>
      <c r="CA15" s="182" t="s">
        <v>589</v>
      </c>
      <c r="CB15" s="182" t="s">
        <v>589</v>
      </c>
      <c r="CC15" s="182" t="s">
        <v>589</v>
      </c>
      <c r="CD15" s="182" t="s">
        <v>589</v>
      </c>
      <c r="CE15" s="182" t="s">
        <v>589</v>
      </c>
      <c r="CF15" s="182" t="s">
        <v>589</v>
      </c>
      <c r="CG15" s="182" t="s">
        <v>589</v>
      </c>
      <c r="CH15" s="182" t="s">
        <v>589</v>
      </c>
      <c r="CI15" s="182" t="s">
        <v>589</v>
      </c>
      <c r="CJ15" s="182" t="s">
        <v>589</v>
      </c>
      <c r="CK15" s="182" t="s">
        <v>589</v>
      </c>
      <c r="CL15" s="182" t="s">
        <v>589</v>
      </c>
      <c r="CM15" s="182" t="s">
        <v>589</v>
      </c>
      <c r="CN15" s="182" t="s">
        <v>589</v>
      </c>
      <c r="CO15" s="182" t="s">
        <v>589</v>
      </c>
      <c r="CP15" s="182" t="s">
        <v>589</v>
      </c>
      <c r="CQ15" s="182" t="s">
        <v>589</v>
      </c>
      <c r="CR15" s="182" t="s">
        <v>589</v>
      </c>
      <c r="CS15" s="182" t="s">
        <v>589</v>
      </c>
      <c r="CT15" s="182" t="s">
        <v>589</v>
      </c>
      <c r="CU15" s="182" t="s">
        <v>589</v>
      </c>
      <c r="CV15" s="182" t="s">
        <v>589</v>
      </c>
      <c r="CW15" s="182" t="s">
        <v>589</v>
      </c>
      <c r="CX15" s="182" t="s">
        <v>589</v>
      </c>
      <c r="CY15" s="182" t="s">
        <v>589</v>
      </c>
      <c r="CZ15" s="182" t="s">
        <v>589</v>
      </c>
      <c r="DA15" s="182" t="s">
        <v>589</v>
      </c>
      <c r="DB15" s="182" t="s">
        <v>589</v>
      </c>
      <c r="DC15" s="182" t="s">
        <v>589</v>
      </c>
      <c r="DD15" s="182" t="s">
        <v>589</v>
      </c>
      <c r="DE15" s="182" t="s">
        <v>589</v>
      </c>
      <c r="DF15" s="182" t="s">
        <v>589</v>
      </c>
      <c r="DG15" s="182" t="s">
        <v>589</v>
      </c>
      <c r="DH15" s="182" t="s">
        <v>589</v>
      </c>
      <c r="DI15" s="182" t="s">
        <v>589</v>
      </c>
      <c r="DJ15" s="182" t="s">
        <v>589</v>
      </c>
      <c r="DK15" s="182" t="s">
        <v>589</v>
      </c>
      <c r="DL15" s="182" t="s">
        <v>589</v>
      </c>
      <c r="DM15" s="182" t="s">
        <v>589</v>
      </c>
      <c r="DN15" s="182" t="s">
        <v>589</v>
      </c>
      <c r="DO15" s="182" t="s">
        <v>589</v>
      </c>
      <c r="DP15" s="182" t="s">
        <v>589</v>
      </c>
      <c r="DQ15" s="182" t="s">
        <v>589</v>
      </c>
      <c r="DR15" s="182" t="s">
        <v>589</v>
      </c>
      <c r="DS15" s="182" t="s">
        <v>589</v>
      </c>
      <c r="DT15" s="182" t="s">
        <v>589</v>
      </c>
      <c r="DU15" s="182" t="s">
        <v>589</v>
      </c>
      <c r="DV15" s="182" t="s">
        <v>589</v>
      </c>
      <c r="DW15" s="182" t="s">
        <v>589</v>
      </c>
      <c r="DX15" s="182" t="s">
        <v>589</v>
      </c>
      <c r="DY15" s="182" t="s">
        <v>589</v>
      </c>
      <c r="DZ15" s="182" t="s">
        <v>589</v>
      </c>
      <c r="EA15" s="182" t="s">
        <v>589</v>
      </c>
      <c r="EB15" s="182" t="s">
        <v>589</v>
      </c>
      <c r="EC15" s="182" t="s">
        <v>589</v>
      </c>
      <c r="ED15" s="182" t="s">
        <v>589</v>
      </c>
      <c r="EE15" s="182" t="s">
        <v>589</v>
      </c>
      <c r="EF15" s="182" t="s">
        <v>589</v>
      </c>
      <c r="EG15" s="182" t="s">
        <v>589</v>
      </c>
      <c r="EH15" s="182" t="s">
        <v>589</v>
      </c>
      <c r="EI15" s="182" t="s">
        <v>589</v>
      </c>
      <c r="EJ15" s="182" t="s">
        <v>589</v>
      </c>
      <c r="EK15" s="182" t="s">
        <v>589</v>
      </c>
      <c r="EL15" s="182" t="s">
        <v>589</v>
      </c>
      <c r="EM15" s="182" t="s">
        <v>589</v>
      </c>
      <c r="EN15" s="182" t="s">
        <v>589</v>
      </c>
      <c r="EO15" s="182" t="s">
        <v>589</v>
      </c>
      <c r="EP15" s="182" t="s">
        <v>589</v>
      </c>
      <c r="EQ15" s="182" t="s">
        <v>589</v>
      </c>
      <c r="ER15" s="182" t="s">
        <v>589</v>
      </c>
      <c r="ES15" s="182" t="s">
        <v>589</v>
      </c>
      <c r="ET15" s="182" t="s">
        <v>589</v>
      </c>
      <c r="EU15" s="182" t="s">
        <v>589</v>
      </c>
      <c r="EV15" s="182" t="s">
        <v>589</v>
      </c>
      <c r="EW15" s="182" t="s">
        <v>589</v>
      </c>
      <c r="EX15" s="182" t="s">
        <v>589</v>
      </c>
      <c r="EY15" s="182" t="s">
        <v>589</v>
      </c>
      <c r="EZ15" s="182" t="s">
        <v>589</v>
      </c>
    </row>
    <row r="16" spans="1:161" ht="27" customHeight="1">
      <c r="B16" s="204" t="s">
        <v>788</v>
      </c>
      <c r="C16" s="175"/>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26"/>
    </row>
    <row r="17" spans="1:157" ht="27" customHeight="1">
      <c r="B17" s="205" t="s">
        <v>592</v>
      </c>
      <c r="C17" s="27" t="s">
        <v>593</v>
      </c>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2">
        <f>SUM(D17:AD17)</f>
        <v>0</v>
      </c>
      <c r="AF17" s="51"/>
      <c r="AG17" s="51"/>
      <c r="AH17" s="51"/>
      <c r="AI17" s="51"/>
      <c r="AJ17" s="51"/>
      <c r="AK17" s="51"/>
      <c r="AL17" s="51"/>
      <c r="AM17" s="51"/>
      <c r="AN17" s="51"/>
      <c r="AO17" s="51"/>
      <c r="AP17" s="51"/>
      <c r="AQ17" s="52">
        <f>SUM(AF17:AP17)</f>
        <v>0</v>
      </c>
      <c r="AR17" s="51"/>
      <c r="AS17" s="51"/>
      <c r="AT17" s="51"/>
      <c r="AU17" s="51"/>
      <c r="AV17" s="51"/>
      <c r="AW17" s="51"/>
      <c r="AX17" s="51"/>
      <c r="AY17" s="51"/>
      <c r="AZ17" s="51"/>
      <c r="BA17" s="51"/>
      <c r="BB17" s="51"/>
      <c r="BC17" s="52">
        <f>SUM(AR17:BB17)</f>
        <v>0</v>
      </c>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2">
        <f>SUM(CB17:DB17)</f>
        <v>0</v>
      </c>
      <c r="DD17" s="51"/>
      <c r="DE17" s="51"/>
      <c r="DF17" s="51"/>
      <c r="DG17" s="51"/>
      <c r="DH17" s="51"/>
      <c r="DI17" s="51"/>
      <c r="DJ17" s="51"/>
      <c r="DK17" s="51"/>
      <c r="DL17" s="51"/>
      <c r="DM17" s="51"/>
      <c r="DN17" s="51"/>
      <c r="DO17" s="52">
        <f>SUM(DD17:DN17)</f>
        <v>0</v>
      </c>
      <c r="DP17" s="51"/>
      <c r="DQ17" s="51"/>
      <c r="DR17" s="51"/>
      <c r="DS17" s="51"/>
      <c r="DT17" s="51"/>
      <c r="DU17" s="51"/>
      <c r="DV17" s="51"/>
      <c r="DW17" s="51"/>
      <c r="DX17" s="51"/>
      <c r="DY17" s="51"/>
      <c r="DZ17" s="51"/>
      <c r="EA17" s="52">
        <f>SUM(DP17:DZ17)</f>
        <v>0</v>
      </c>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31">
        <f>SUM(AE17,AQ17,BC17,BO17,CA17,DC17,DO17,EA17,EM17,EY17)</f>
        <v>0</v>
      </c>
    </row>
    <row r="18" spans="1:157" ht="27" customHeight="1">
      <c r="B18" s="205" t="s">
        <v>789</v>
      </c>
      <c r="C18" s="27" t="s">
        <v>595</v>
      </c>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2">
        <f>SUM(D18:AD18)</f>
        <v>0</v>
      </c>
      <c r="AF18" s="51"/>
      <c r="AG18" s="51"/>
      <c r="AH18" s="51"/>
      <c r="AI18" s="51"/>
      <c r="AJ18" s="51"/>
      <c r="AK18" s="51"/>
      <c r="AL18" s="51"/>
      <c r="AM18" s="51"/>
      <c r="AN18" s="51"/>
      <c r="AO18" s="51"/>
      <c r="AP18" s="51"/>
      <c r="AQ18" s="52">
        <f>SUM(AF18:AP18)</f>
        <v>0</v>
      </c>
      <c r="AR18" s="51"/>
      <c r="AS18" s="51"/>
      <c r="AT18" s="51"/>
      <c r="AU18" s="51"/>
      <c r="AV18" s="51"/>
      <c r="AW18" s="51"/>
      <c r="AX18" s="51"/>
      <c r="AY18" s="51"/>
      <c r="AZ18" s="51"/>
      <c r="BA18" s="51"/>
      <c r="BB18" s="51"/>
      <c r="BC18" s="52">
        <f>SUM(AR18:BB18)</f>
        <v>0</v>
      </c>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2">
        <f>SUM(CB18:DB18)</f>
        <v>0</v>
      </c>
      <c r="DD18" s="51"/>
      <c r="DE18" s="51"/>
      <c r="DF18" s="51"/>
      <c r="DG18" s="51"/>
      <c r="DH18" s="51"/>
      <c r="DI18" s="51"/>
      <c r="DJ18" s="51"/>
      <c r="DK18" s="51"/>
      <c r="DL18" s="51"/>
      <c r="DM18" s="51"/>
      <c r="DN18" s="51"/>
      <c r="DO18" s="52">
        <f>SUM(DD18:DN18)</f>
        <v>0</v>
      </c>
      <c r="DP18" s="51"/>
      <c r="DQ18" s="51"/>
      <c r="DR18" s="51"/>
      <c r="DS18" s="51"/>
      <c r="DT18" s="51"/>
      <c r="DU18" s="51"/>
      <c r="DV18" s="51"/>
      <c r="DW18" s="51"/>
      <c r="DX18" s="51"/>
      <c r="DY18" s="51"/>
      <c r="DZ18" s="51"/>
      <c r="EA18" s="52">
        <f>SUM(DP18:DZ18)</f>
        <v>0</v>
      </c>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31">
        <f>SUM(AE18,AQ18,BC18,BO18,CA18,DC18,DO18,EA18,EM18,EY18)</f>
        <v>0</v>
      </c>
    </row>
    <row r="19" spans="1:157" ht="27" customHeight="1">
      <c r="B19" s="204" t="s">
        <v>790</v>
      </c>
      <c r="C19" s="190"/>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35"/>
      <c r="DQ19" s="35"/>
      <c r="DR19" s="35"/>
      <c r="DS19" s="35"/>
      <c r="DT19" s="35"/>
      <c r="DU19" s="35"/>
      <c r="DV19" s="35"/>
      <c r="DW19" s="35"/>
      <c r="DX19" s="35"/>
      <c r="DY19" s="35"/>
      <c r="DZ19" s="35"/>
      <c r="EA19" s="35"/>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5"/>
    </row>
    <row r="20" spans="1:157" ht="27" customHeight="1">
      <c r="B20" s="205" t="s">
        <v>791</v>
      </c>
      <c r="C20" s="27" t="s">
        <v>598</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2">
        <f>SUM(D20:AD20)</f>
        <v>0</v>
      </c>
      <c r="AF20" s="51"/>
      <c r="AG20" s="51"/>
      <c r="AH20" s="51"/>
      <c r="AI20" s="51"/>
      <c r="AJ20" s="51"/>
      <c r="AK20" s="51"/>
      <c r="AL20" s="51"/>
      <c r="AM20" s="51"/>
      <c r="AN20" s="51"/>
      <c r="AO20" s="51"/>
      <c r="AP20" s="51"/>
      <c r="AQ20" s="52">
        <f>SUM(AF20:AP20)</f>
        <v>0</v>
      </c>
      <c r="AR20" s="51"/>
      <c r="AS20" s="51"/>
      <c r="AT20" s="51"/>
      <c r="AU20" s="51"/>
      <c r="AV20" s="51"/>
      <c r="AW20" s="51"/>
      <c r="AX20" s="51"/>
      <c r="AY20" s="51"/>
      <c r="AZ20" s="51"/>
      <c r="BA20" s="51"/>
      <c r="BB20" s="51"/>
      <c r="BC20" s="52">
        <f>SUM(AR20:BB20)</f>
        <v>0</v>
      </c>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6"/>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2">
        <f>SUM(CB20:DB20)</f>
        <v>0</v>
      </c>
      <c r="DD20" s="51"/>
      <c r="DE20" s="51"/>
      <c r="DF20" s="51"/>
      <c r="DG20" s="51"/>
      <c r="DH20" s="51"/>
      <c r="DI20" s="51"/>
      <c r="DJ20" s="51"/>
      <c r="DK20" s="51"/>
      <c r="DL20" s="51"/>
      <c r="DM20" s="51"/>
      <c r="DN20" s="51"/>
      <c r="DO20" s="52">
        <f>SUM(DD20:DN20)</f>
        <v>0</v>
      </c>
      <c r="DP20" s="51"/>
      <c r="DQ20" s="51"/>
      <c r="DR20" s="51"/>
      <c r="DS20" s="51"/>
      <c r="DT20" s="51"/>
      <c r="DU20" s="51"/>
      <c r="DV20" s="51"/>
      <c r="DW20" s="51"/>
      <c r="DX20" s="51"/>
      <c r="DY20" s="51"/>
      <c r="DZ20" s="51"/>
      <c r="EA20" s="52">
        <f>SUM(DP20:DZ20)</f>
        <v>0</v>
      </c>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6"/>
      <c r="EZ20" s="31">
        <f>SUM(AE20,AQ20,BC20,BO20,CA20,DC20,DO20,EA20,EM20,EY20)</f>
        <v>0</v>
      </c>
    </row>
    <row r="21" spans="1:157" ht="27" customHeight="1">
      <c r="B21" s="205" t="s">
        <v>792</v>
      </c>
      <c r="C21" s="27" t="s">
        <v>600</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2">
        <f>SUM(D21:AD21)</f>
        <v>0</v>
      </c>
      <c r="AF21" s="51"/>
      <c r="AG21" s="51"/>
      <c r="AH21" s="51"/>
      <c r="AI21" s="51"/>
      <c r="AJ21" s="51"/>
      <c r="AK21" s="51"/>
      <c r="AL21" s="51"/>
      <c r="AM21" s="51"/>
      <c r="AN21" s="51"/>
      <c r="AO21" s="51"/>
      <c r="AP21" s="51"/>
      <c r="AQ21" s="52">
        <f>SUM(AF21:AP21)</f>
        <v>0</v>
      </c>
      <c r="AR21" s="51"/>
      <c r="AS21" s="51"/>
      <c r="AT21" s="51"/>
      <c r="AU21" s="51"/>
      <c r="AV21" s="51"/>
      <c r="AW21" s="51"/>
      <c r="AX21" s="51"/>
      <c r="AY21" s="51"/>
      <c r="AZ21" s="51"/>
      <c r="BA21" s="51"/>
      <c r="BB21" s="51"/>
      <c r="BC21" s="52">
        <f>SUM(AR21:BB21)</f>
        <v>0</v>
      </c>
      <c r="BD21" s="56"/>
      <c r="BE21" s="56"/>
      <c r="BF21" s="56"/>
      <c r="BG21" s="56"/>
      <c r="BH21" s="56"/>
      <c r="BI21" s="56"/>
      <c r="BJ21" s="56"/>
      <c r="BK21" s="56"/>
      <c r="BL21" s="56"/>
      <c r="BM21" s="56"/>
      <c r="BN21" s="56"/>
      <c r="BO21" s="53"/>
      <c r="BP21" s="56"/>
      <c r="BQ21" s="56"/>
      <c r="BR21" s="56"/>
      <c r="BS21" s="56"/>
      <c r="BT21" s="56"/>
      <c r="BU21" s="56"/>
      <c r="BV21" s="56"/>
      <c r="BW21" s="56"/>
      <c r="BX21" s="56"/>
      <c r="BY21" s="56"/>
      <c r="BZ21" s="56"/>
      <c r="CA21" s="56"/>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2">
        <f>SUM(CB21:DB21)</f>
        <v>0</v>
      </c>
      <c r="DD21" s="51"/>
      <c r="DE21" s="51"/>
      <c r="DF21" s="51"/>
      <c r="DG21" s="51"/>
      <c r="DH21" s="51"/>
      <c r="DI21" s="51"/>
      <c r="DJ21" s="51"/>
      <c r="DK21" s="51"/>
      <c r="DL21" s="51"/>
      <c r="DM21" s="51"/>
      <c r="DN21" s="51"/>
      <c r="DO21" s="52">
        <f>SUM(DD21:DN21)</f>
        <v>0</v>
      </c>
      <c r="DP21" s="51"/>
      <c r="DQ21" s="51"/>
      <c r="DR21" s="51"/>
      <c r="DS21" s="51"/>
      <c r="DT21" s="51"/>
      <c r="DU21" s="51"/>
      <c r="DV21" s="51"/>
      <c r="DW21" s="51"/>
      <c r="DX21" s="51"/>
      <c r="DY21" s="51"/>
      <c r="DZ21" s="51"/>
      <c r="EA21" s="52">
        <f>SUM(DP21:DZ21)</f>
        <v>0</v>
      </c>
      <c r="EB21" s="56"/>
      <c r="EC21" s="56"/>
      <c r="ED21" s="56"/>
      <c r="EE21" s="56"/>
      <c r="EF21" s="56"/>
      <c r="EG21" s="56"/>
      <c r="EH21" s="56"/>
      <c r="EI21" s="56"/>
      <c r="EJ21" s="56"/>
      <c r="EK21" s="56"/>
      <c r="EL21" s="56"/>
      <c r="EM21" s="53"/>
      <c r="EN21" s="56"/>
      <c r="EO21" s="56"/>
      <c r="EP21" s="56"/>
      <c r="EQ21" s="56"/>
      <c r="ER21" s="56"/>
      <c r="ES21" s="56"/>
      <c r="ET21" s="56"/>
      <c r="EU21" s="56"/>
      <c r="EV21" s="56"/>
      <c r="EW21" s="56"/>
      <c r="EX21" s="56"/>
      <c r="EY21" s="56"/>
      <c r="EZ21" s="31">
        <f>SUM(AE21,AQ21,BC21,BO21,CA21,DC21,DO21,EA21,EM21,EY21)</f>
        <v>0</v>
      </c>
    </row>
    <row r="22" spans="1:157" ht="27" customHeight="1">
      <c r="B22" s="204" t="s">
        <v>793</v>
      </c>
      <c r="C22" s="27" t="s">
        <v>602</v>
      </c>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2">
        <f>SUM(D22:AD22)</f>
        <v>0</v>
      </c>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2">
        <f>SUM(CB22:DB22)</f>
        <v>0</v>
      </c>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31">
        <f>AE22+DC22</f>
        <v>0</v>
      </c>
    </row>
    <row r="23" spans="1:157" ht="15" customHeight="1">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row>
    <row r="24" spans="1:157" ht="15" customHeight="1">
      <c r="B24" s="20" t="s">
        <v>794</v>
      </c>
      <c r="C24" s="200"/>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9"/>
    </row>
    <row r="25" spans="1:157" ht="15" customHeight="1">
      <c r="D25" s="60"/>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row>
    <row r="26" spans="1:157" ht="27" customHeight="1">
      <c r="B26" s="407" t="s">
        <v>540</v>
      </c>
      <c r="C26" s="408"/>
      <c r="D26" s="61" t="s">
        <v>541</v>
      </c>
      <c r="E26" s="61" t="s">
        <v>542</v>
      </c>
      <c r="F26" s="61" t="s">
        <v>543</v>
      </c>
      <c r="G26" s="61" t="s">
        <v>544</v>
      </c>
      <c r="H26" s="61" t="s">
        <v>545</v>
      </c>
      <c r="I26" s="61" t="s">
        <v>546</v>
      </c>
      <c r="J26" s="61" t="s">
        <v>547</v>
      </c>
      <c r="K26" s="61" t="s">
        <v>548</v>
      </c>
      <c r="L26" s="61" t="s">
        <v>549</v>
      </c>
      <c r="M26" s="61" t="s">
        <v>550</v>
      </c>
      <c r="N26" s="61" t="s">
        <v>551</v>
      </c>
      <c r="O26" s="61" t="s">
        <v>552</v>
      </c>
      <c r="P26" s="61" t="s">
        <v>553</v>
      </c>
      <c r="Q26" s="61" t="s">
        <v>554</v>
      </c>
      <c r="R26" s="61" t="s">
        <v>555</v>
      </c>
      <c r="S26" s="61" t="s">
        <v>556</v>
      </c>
      <c r="T26" s="61" t="s">
        <v>557</v>
      </c>
      <c r="U26" s="61" t="s">
        <v>558</v>
      </c>
      <c r="V26" s="61" t="s">
        <v>559</v>
      </c>
      <c r="W26" s="61" t="s">
        <v>560</v>
      </c>
      <c r="X26" s="61" t="s">
        <v>561</v>
      </c>
      <c r="Y26" s="61" t="s">
        <v>562</v>
      </c>
      <c r="Z26" s="61" t="s">
        <v>563</v>
      </c>
      <c r="AA26" s="61" t="s">
        <v>564</v>
      </c>
      <c r="AB26" s="61" t="s">
        <v>565</v>
      </c>
      <c r="AC26" s="61" t="s">
        <v>620</v>
      </c>
      <c r="AD26" s="61" t="s">
        <v>621</v>
      </c>
      <c r="AE26" s="61" t="s">
        <v>622</v>
      </c>
      <c r="AF26" s="61" t="s">
        <v>623</v>
      </c>
      <c r="AG26" s="61" t="s">
        <v>624</v>
      </c>
      <c r="AH26" s="61" t="s">
        <v>625</v>
      </c>
      <c r="AI26" s="61" t="s">
        <v>626</v>
      </c>
      <c r="AJ26" s="61" t="s">
        <v>627</v>
      </c>
      <c r="AK26" s="61" t="s">
        <v>628</v>
      </c>
      <c r="AL26" s="61" t="s">
        <v>629</v>
      </c>
      <c r="AM26" s="61" t="s">
        <v>630</v>
      </c>
      <c r="AN26" s="61" t="s">
        <v>631</v>
      </c>
      <c r="AO26" s="61" t="s">
        <v>632</v>
      </c>
      <c r="AP26" s="61" t="s">
        <v>633</v>
      </c>
      <c r="AQ26" s="61" t="s">
        <v>634</v>
      </c>
      <c r="AR26" s="61" t="s">
        <v>635</v>
      </c>
      <c r="AS26" s="61" t="s">
        <v>636</v>
      </c>
      <c r="AT26" s="61" t="s">
        <v>637</v>
      </c>
      <c r="AU26" s="61" t="s">
        <v>638</v>
      </c>
      <c r="AV26" s="61" t="s">
        <v>639</v>
      </c>
      <c r="AW26" s="61" t="s">
        <v>640</v>
      </c>
      <c r="AX26" s="61" t="s">
        <v>641</v>
      </c>
      <c r="AY26" s="61" t="s">
        <v>642</v>
      </c>
      <c r="AZ26" s="61" t="s">
        <v>643</v>
      </c>
      <c r="BA26" s="61" t="s">
        <v>644</v>
      </c>
      <c r="BB26" s="61" t="s">
        <v>645</v>
      </c>
      <c r="BC26" s="61" t="s">
        <v>646</v>
      </c>
      <c r="BD26" s="61" t="s">
        <v>647</v>
      </c>
      <c r="BE26" s="61" t="s">
        <v>648</v>
      </c>
      <c r="BF26" s="61" t="s">
        <v>649</v>
      </c>
      <c r="BG26" s="61" t="s">
        <v>650</v>
      </c>
      <c r="BH26" s="61" t="s">
        <v>651</v>
      </c>
      <c r="BI26" s="61" t="s">
        <v>652</v>
      </c>
      <c r="BJ26" s="61" t="s">
        <v>653</v>
      </c>
      <c r="BK26" s="61" t="s">
        <v>654</v>
      </c>
      <c r="BL26" s="61" t="s">
        <v>655</v>
      </c>
      <c r="BM26" s="61" t="s">
        <v>656</v>
      </c>
      <c r="BN26" s="61" t="s">
        <v>657</v>
      </c>
      <c r="BO26" s="61" t="s">
        <v>658</v>
      </c>
      <c r="BP26" s="61" t="s">
        <v>659</v>
      </c>
      <c r="BQ26" s="61" t="s">
        <v>660</v>
      </c>
      <c r="BR26" s="61" t="s">
        <v>661</v>
      </c>
      <c r="BS26" s="61" t="s">
        <v>662</v>
      </c>
      <c r="BT26" s="61" t="s">
        <v>663</v>
      </c>
      <c r="BU26" s="61" t="s">
        <v>664</v>
      </c>
      <c r="BV26" s="61" t="s">
        <v>665</v>
      </c>
      <c r="BW26" s="61" t="s">
        <v>666</v>
      </c>
      <c r="BX26" s="61" t="s">
        <v>667</v>
      </c>
      <c r="BY26" s="61" t="s">
        <v>668</v>
      </c>
      <c r="BZ26" s="61" t="s">
        <v>669</v>
      </c>
      <c r="CA26" s="61" t="s">
        <v>670</v>
      </c>
      <c r="CB26" s="61" t="s">
        <v>671</v>
      </c>
      <c r="CC26" s="61" t="s">
        <v>672</v>
      </c>
      <c r="CD26" s="61" t="s">
        <v>673</v>
      </c>
      <c r="CE26" s="61" t="s">
        <v>674</v>
      </c>
      <c r="CF26" s="61" t="s">
        <v>675</v>
      </c>
      <c r="CG26" s="61" t="s">
        <v>676</v>
      </c>
      <c r="CH26" s="61" t="s">
        <v>677</v>
      </c>
      <c r="CI26" s="61" t="s">
        <v>678</v>
      </c>
      <c r="CJ26" s="61" t="s">
        <v>679</v>
      </c>
      <c r="CK26" s="61" t="s">
        <v>680</v>
      </c>
      <c r="CL26" s="61" t="s">
        <v>681</v>
      </c>
      <c r="CM26" s="61" t="s">
        <v>682</v>
      </c>
      <c r="CN26" s="61" t="s">
        <v>683</v>
      </c>
      <c r="CO26" s="61" t="s">
        <v>684</v>
      </c>
      <c r="CP26" s="61" t="s">
        <v>685</v>
      </c>
      <c r="CQ26" s="61" t="s">
        <v>686</v>
      </c>
      <c r="CR26" s="61" t="s">
        <v>687</v>
      </c>
      <c r="CS26" s="61" t="s">
        <v>688</v>
      </c>
      <c r="CT26" s="61" t="s">
        <v>689</v>
      </c>
      <c r="CU26" s="61" t="s">
        <v>690</v>
      </c>
      <c r="CV26" s="61" t="s">
        <v>691</v>
      </c>
      <c r="CW26" s="61" t="s">
        <v>692</v>
      </c>
      <c r="CX26" s="61" t="s">
        <v>693</v>
      </c>
      <c r="CY26" s="61" t="s">
        <v>694</v>
      </c>
      <c r="CZ26" s="61" t="s">
        <v>695</v>
      </c>
      <c r="DA26" s="61" t="s">
        <v>696</v>
      </c>
      <c r="DB26" s="61" t="s">
        <v>697</v>
      </c>
      <c r="DC26" s="61" t="s">
        <v>698</v>
      </c>
      <c r="DD26" s="61" t="s">
        <v>699</v>
      </c>
      <c r="DE26" s="61" t="s">
        <v>700</v>
      </c>
      <c r="DF26" s="61" t="s">
        <v>701</v>
      </c>
      <c r="DG26" s="61" t="s">
        <v>702</v>
      </c>
      <c r="DH26" s="61" t="s">
        <v>703</v>
      </c>
      <c r="DI26" s="61" t="s">
        <v>704</v>
      </c>
      <c r="DJ26" s="61" t="s">
        <v>705</v>
      </c>
      <c r="DK26" s="61" t="s">
        <v>706</v>
      </c>
      <c r="DL26" s="61" t="s">
        <v>707</v>
      </c>
      <c r="DM26" s="61" t="s">
        <v>708</v>
      </c>
      <c r="DN26" s="61" t="s">
        <v>709</v>
      </c>
      <c r="DO26" s="61" t="s">
        <v>710</v>
      </c>
      <c r="DP26" s="61" t="s">
        <v>711</v>
      </c>
      <c r="DQ26" s="61" t="s">
        <v>712</v>
      </c>
      <c r="DR26" s="61" t="s">
        <v>713</v>
      </c>
      <c r="DS26" s="61" t="s">
        <v>714</v>
      </c>
      <c r="DT26" s="61" t="s">
        <v>715</v>
      </c>
      <c r="DU26" s="61" t="s">
        <v>716</v>
      </c>
      <c r="DV26" s="61" t="s">
        <v>717</v>
      </c>
      <c r="DW26" s="61" t="s">
        <v>718</v>
      </c>
      <c r="DX26" s="61" t="s">
        <v>719</v>
      </c>
      <c r="DY26" s="61" t="s">
        <v>720</v>
      </c>
      <c r="DZ26" s="61" t="s">
        <v>721</v>
      </c>
      <c r="EA26" s="61" t="s">
        <v>722</v>
      </c>
      <c r="EB26" s="61" t="s">
        <v>723</v>
      </c>
      <c r="EC26" s="61" t="s">
        <v>724</v>
      </c>
      <c r="ED26" s="61" t="s">
        <v>725</v>
      </c>
      <c r="EE26" s="61" t="s">
        <v>726</v>
      </c>
      <c r="EF26" s="61" t="s">
        <v>727</v>
      </c>
      <c r="EG26" s="61" t="s">
        <v>728</v>
      </c>
      <c r="EH26" s="61" t="s">
        <v>729</v>
      </c>
      <c r="EI26" s="61" t="s">
        <v>730</v>
      </c>
      <c r="EJ26" s="61" t="s">
        <v>731</v>
      </c>
      <c r="EK26" s="61" t="s">
        <v>732</v>
      </c>
      <c r="EL26" s="61" t="s">
        <v>733</v>
      </c>
      <c r="EM26" s="61" t="s">
        <v>734</v>
      </c>
      <c r="EN26" s="61" t="s">
        <v>735</v>
      </c>
      <c r="EO26" s="61" t="s">
        <v>736</v>
      </c>
      <c r="EP26" s="61" t="s">
        <v>737</v>
      </c>
      <c r="EQ26" s="61" t="s">
        <v>738</v>
      </c>
      <c r="ER26" s="61" t="s">
        <v>739</v>
      </c>
      <c r="ES26" s="61" t="s">
        <v>740</v>
      </c>
      <c r="ET26" s="61" t="s">
        <v>741</v>
      </c>
      <c r="EU26" s="61" t="s">
        <v>742</v>
      </c>
      <c r="EV26" s="61" t="s">
        <v>743</v>
      </c>
      <c r="EW26" s="61" t="s">
        <v>744</v>
      </c>
      <c r="EX26" s="61" t="s">
        <v>745</v>
      </c>
      <c r="EY26" s="61" t="s">
        <v>746</v>
      </c>
      <c r="EZ26" s="61" t="s">
        <v>747</v>
      </c>
    </row>
    <row r="27" spans="1:157" s="22" customFormat="1" ht="27" customHeight="1">
      <c r="B27" s="409" t="s">
        <v>566</v>
      </c>
      <c r="C27" s="410"/>
      <c r="D27" s="427" t="s">
        <v>748</v>
      </c>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9"/>
      <c r="AF27" s="427" t="s">
        <v>749</v>
      </c>
      <c r="AG27" s="428"/>
      <c r="AH27" s="428"/>
      <c r="AI27" s="428"/>
      <c r="AJ27" s="428"/>
      <c r="AK27" s="428"/>
      <c r="AL27" s="428"/>
      <c r="AM27" s="428"/>
      <c r="AN27" s="428"/>
      <c r="AO27" s="428"/>
      <c r="AP27" s="428"/>
      <c r="AQ27" s="429"/>
      <c r="AR27" s="427" t="s">
        <v>750</v>
      </c>
      <c r="AS27" s="428"/>
      <c r="AT27" s="428"/>
      <c r="AU27" s="428"/>
      <c r="AV27" s="428"/>
      <c r="AW27" s="428"/>
      <c r="AX27" s="428"/>
      <c r="AY27" s="428"/>
      <c r="AZ27" s="428"/>
      <c r="BA27" s="428"/>
      <c r="BB27" s="428"/>
      <c r="BC27" s="429"/>
      <c r="BD27" s="427" t="s">
        <v>751</v>
      </c>
      <c r="BE27" s="428"/>
      <c r="BF27" s="428"/>
      <c r="BG27" s="428"/>
      <c r="BH27" s="428"/>
      <c r="BI27" s="428"/>
      <c r="BJ27" s="428"/>
      <c r="BK27" s="428"/>
      <c r="BL27" s="428"/>
      <c r="BM27" s="428"/>
      <c r="BN27" s="428"/>
      <c r="BO27" s="429"/>
      <c r="BP27" s="421" t="s">
        <v>752</v>
      </c>
      <c r="BQ27" s="421"/>
      <c r="BR27" s="421"/>
      <c r="BS27" s="421"/>
      <c r="BT27" s="421"/>
      <c r="BU27" s="421"/>
      <c r="BV27" s="421"/>
      <c r="BW27" s="421"/>
      <c r="BX27" s="421"/>
      <c r="BY27" s="421"/>
      <c r="BZ27" s="421"/>
      <c r="CA27" s="421"/>
      <c r="CB27" s="427" t="s">
        <v>753</v>
      </c>
      <c r="CC27" s="428"/>
      <c r="CD27" s="428"/>
      <c r="CE27" s="428"/>
      <c r="CF27" s="428"/>
      <c r="CG27" s="428"/>
      <c r="CH27" s="428"/>
      <c r="CI27" s="428"/>
      <c r="CJ27" s="428"/>
      <c r="CK27" s="428"/>
      <c r="CL27" s="428"/>
      <c r="CM27" s="428"/>
      <c r="CN27" s="428"/>
      <c r="CO27" s="428"/>
      <c r="CP27" s="428"/>
      <c r="CQ27" s="428"/>
      <c r="CR27" s="428"/>
      <c r="CS27" s="428"/>
      <c r="CT27" s="428"/>
      <c r="CU27" s="428"/>
      <c r="CV27" s="428"/>
      <c r="CW27" s="428"/>
      <c r="CX27" s="428"/>
      <c r="CY27" s="428"/>
      <c r="CZ27" s="428"/>
      <c r="DA27" s="428"/>
      <c r="DB27" s="428"/>
      <c r="DC27" s="429"/>
      <c r="DD27" s="427" t="s">
        <v>754</v>
      </c>
      <c r="DE27" s="428"/>
      <c r="DF27" s="428"/>
      <c r="DG27" s="428"/>
      <c r="DH27" s="428"/>
      <c r="DI27" s="428"/>
      <c r="DJ27" s="428"/>
      <c r="DK27" s="428"/>
      <c r="DL27" s="428"/>
      <c r="DM27" s="428"/>
      <c r="DN27" s="428"/>
      <c r="DO27" s="429"/>
      <c r="DP27" s="427" t="s">
        <v>755</v>
      </c>
      <c r="DQ27" s="428"/>
      <c r="DR27" s="428"/>
      <c r="DS27" s="428"/>
      <c r="DT27" s="428"/>
      <c r="DU27" s="428"/>
      <c r="DV27" s="428"/>
      <c r="DW27" s="428"/>
      <c r="DX27" s="428"/>
      <c r="DY27" s="428"/>
      <c r="DZ27" s="428"/>
      <c r="EA27" s="429"/>
      <c r="EB27" s="427" t="s">
        <v>756</v>
      </c>
      <c r="EC27" s="428"/>
      <c r="ED27" s="428"/>
      <c r="EE27" s="428"/>
      <c r="EF27" s="428"/>
      <c r="EG27" s="428"/>
      <c r="EH27" s="428"/>
      <c r="EI27" s="428"/>
      <c r="EJ27" s="428"/>
      <c r="EK27" s="428"/>
      <c r="EL27" s="428"/>
      <c r="EM27" s="429"/>
      <c r="EN27" s="421" t="s">
        <v>757</v>
      </c>
      <c r="EO27" s="421"/>
      <c r="EP27" s="421"/>
      <c r="EQ27" s="421"/>
      <c r="ER27" s="421"/>
      <c r="ES27" s="421"/>
      <c r="ET27" s="421"/>
      <c r="EU27" s="421"/>
      <c r="EV27" s="421"/>
      <c r="EW27" s="421"/>
      <c r="EX27" s="421"/>
      <c r="EY27" s="421"/>
      <c r="EZ27" s="422" t="s">
        <v>767</v>
      </c>
    </row>
    <row r="28" spans="1:157" s="22" customFormat="1" ht="27" customHeight="1">
      <c r="B28" s="411"/>
      <c r="C28" s="412"/>
      <c r="D28" s="427" t="s">
        <v>570</v>
      </c>
      <c r="E28" s="428"/>
      <c r="F28" s="428"/>
      <c r="G28" s="429"/>
      <c r="H28" s="427" t="s">
        <v>759</v>
      </c>
      <c r="I28" s="429"/>
      <c r="J28" s="398" t="s">
        <v>583</v>
      </c>
      <c r="K28" s="420" t="s">
        <v>584</v>
      </c>
      <c r="L28" s="430"/>
      <c r="M28" s="430"/>
      <c r="N28" s="401"/>
      <c r="O28" s="422" t="s">
        <v>760</v>
      </c>
      <c r="P28" s="420" t="s">
        <v>761</v>
      </c>
      <c r="Q28" s="430"/>
      <c r="R28" s="401"/>
      <c r="S28" s="431" t="s">
        <v>574</v>
      </c>
      <c r="T28" s="402" t="s">
        <v>575</v>
      </c>
      <c r="U28" s="421" t="s">
        <v>768</v>
      </c>
      <c r="V28" s="421"/>
      <c r="W28" s="427" t="s">
        <v>763</v>
      </c>
      <c r="X28" s="428"/>
      <c r="Y28" s="429"/>
      <c r="Z28" s="420" t="s">
        <v>764</v>
      </c>
      <c r="AA28" s="401"/>
      <c r="AB28" s="427" t="s">
        <v>578</v>
      </c>
      <c r="AC28" s="428"/>
      <c r="AD28" s="429"/>
      <c r="AE28" s="422" t="s">
        <v>765</v>
      </c>
      <c r="AF28" s="422" t="s">
        <v>579</v>
      </c>
      <c r="AG28" s="425" t="s">
        <v>571</v>
      </c>
      <c r="AH28" s="421" t="s">
        <v>572</v>
      </c>
      <c r="AI28" s="421"/>
      <c r="AJ28" s="421"/>
      <c r="AK28" s="421" t="s">
        <v>573</v>
      </c>
      <c r="AL28" s="402" t="s">
        <v>581</v>
      </c>
      <c r="AM28" s="421" t="s">
        <v>576</v>
      </c>
      <c r="AN28" s="420" t="s">
        <v>764</v>
      </c>
      <c r="AO28" s="401"/>
      <c r="AP28" s="202" t="s">
        <v>578</v>
      </c>
      <c r="AQ28" s="422" t="s">
        <v>765</v>
      </c>
      <c r="AR28" s="422" t="s">
        <v>579</v>
      </c>
      <c r="AS28" s="421" t="s">
        <v>571</v>
      </c>
      <c r="AT28" s="421" t="s">
        <v>572</v>
      </c>
      <c r="AU28" s="421"/>
      <c r="AV28" s="421"/>
      <c r="AW28" s="421" t="s">
        <v>573</v>
      </c>
      <c r="AX28" s="422" t="s">
        <v>581</v>
      </c>
      <c r="AY28" s="421" t="s">
        <v>576</v>
      </c>
      <c r="AZ28" s="420" t="s">
        <v>764</v>
      </c>
      <c r="BA28" s="401"/>
      <c r="BB28" s="202" t="s">
        <v>578</v>
      </c>
      <c r="BC28" s="422" t="s">
        <v>767</v>
      </c>
      <c r="BD28" s="422" t="s">
        <v>579</v>
      </c>
      <c r="BE28" s="425" t="s">
        <v>571</v>
      </c>
      <c r="BF28" s="421" t="s">
        <v>572</v>
      </c>
      <c r="BG28" s="421"/>
      <c r="BH28" s="421"/>
      <c r="BI28" s="421" t="s">
        <v>573</v>
      </c>
      <c r="BJ28" s="398" t="s">
        <v>581</v>
      </c>
      <c r="BK28" s="421" t="s">
        <v>576</v>
      </c>
      <c r="BL28" s="420" t="s">
        <v>764</v>
      </c>
      <c r="BM28" s="401"/>
      <c r="BN28" s="202" t="s">
        <v>578</v>
      </c>
      <c r="BO28" s="422" t="s">
        <v>767</v>
      </c>
      <c r="BP28" s="422" t="s">
        <v>579</v>
      </c>
      <c r="BQ28" s="423" t="s">
        <v>571</v>
      </c>
      <c r="BR28" s="421" t="s">
        <v>572</v>
      </c>
      <c r="BS28" s="421"/>
      <c r="BT28" s="421"/>
      <c r="BU28" s="423" t="s">
        <v>573</v>
      </c>
      <c r="BV28" s="424" t="s">
        <v>581</v>
      </c>
      <c r="BW28" s="423" t="s">
        <v>576</v>
      </c>
      <c r="BX28" s="420" t="s">
        <v>764</v>
      </c>
      <c r="BY28" s="401"/>
      <c r="BZ28" s="202" t="s">
        <v>578</v>
      </c>
      <c r="CA28" s="421" t="s">
        <v>765</v>
      </c>
      <c r="CB28" s="427" t="s">
        <v>570</v>
      </c>
      <c r="CC28" s="428"/>
      <c r="CD28" s="428"/>
      <c r="CE28" s="429"/>
      <c r="CF28" s="427" t="s">
        <v>759</v>
      </c>
      <c r="CG28" s="429"/>
      <c r="CH28" s="398" t="s">
        <v>583</v>
      </c>
      <c r="CI28" s="427" t="s">
        <v>584</v>
      </c>
      <c r="CJ28" s="428"/>
      <c r="CK28" s="428"/>
      <c r="CL28" s="429"/>
      <c r="CM28" s="422" t="s">
        <v>760</v>
      </c>
      <c r="CN28" s="420" t="s">
        <v>761</v>
      </c>
      <c r="CO28" s="430"/>
      <c r="CP28" s="401"/>
      <c r="CQ28" s="431" t="s">
        <v>574</v>
      </c>
      <c r="CR28" s="402" t="s">
        <v>575</v>
      </c>
      <c r="CS28" s="421" t="s">
        <v>768</v>
      </c>
      <c r="CT28" s="421"/>
      <c r="CU28" s="427" t="s">
        <v>763</v>
      </c>
      <c r="CV28" s="428"/>
      <c r="CW28" s="429"/>
      <c r="CX28" s="420" t="s">
        <v>764</v>
      </c>
      <c r="CY28" s="401"/>
      <c r="CZ28" s="427" t="s">
        <v>578</v>
      </c>
      <c r="DA28" s="428"/>
      <c r="DB28" s="429"/>
      <c r="DC28" s="422" t="s">
        <v>765</v>
      </c>
      <c r="DD28" s="422" t="s">
        <v>579</v>
      </c>
      <c r="DE28" s="425" t="s">
        <v>571</v>
      </c>
      <c r="DF28" s="421" t="s">
        <v>572</v>
      </c>
      <c r="DG28" s="421"/>
      <c r="DH28" s="421"/>
      <c r="DI28" s="421" t="s">
        <v>573</v>
      </c>
      <c r="DJ28" s="402" t="s">
        <v>581</v>
      </c>
      <c r="DK28" s="421" t="s">
        <v>576</v>
      </c>
      <c r="DL28" s="420" t="s">
        <v>764</v>
      </c>
      <c r="DM28" s="401"/>
      <c r="DN28" s="202" t="s">
        <v>578</v>
      </c>
      <c r="DO28" s="422" t="s">
        <v>765</v>
      </c>
      <c r="DP28" s="422" t="s">
        <v>579</v>
      </c>
      <c r="DQ28" s="421" t="s">
        <v>571</v>
      </c>
      <c r="DR28" s="421" t="s">
        <v>572</v>
      </c>
      <c r="DS28" s="421"/>
      <c r="DT28" s="421"/>
      <c r="DU28" s="421" t="s">
        <v>573</v>
      </c>
      <c r="DV28" s="398" t="s">
        <v>581</v>
      </c>
      <c r="DW28" s="421" t="s">
        <v>576</v>
      </c>
      <c r="DX28" s="420" t="s">
        <v>764</v>
      </c>
      <c r="DY28" s="401"/>
      <c r="DZ28" s="202" t="s">
        <v>578</v>
      </c>
      <c r="EA28" s="422" t="s">
        <v>767</v>
      </c>
      <c r="EB28" s="422" t="s">
        <v>579</v>
      </c>
      <c r="EC28" s="425" t="s">
        <v>571</v>
      </c>
      <c r="ED28" s="421" t="s">
        <v>572</v>
      </c>
      <c r="EE28" s="421"/>
      <c r="EF28" s="421"/>
      <c r="EG28" s="421" t="s">
        <v>573</v>
      </c>
      <c r="EH28" s="402" t="s">
        <v>581</v>
      </c>
      <c r="EI28" s="421" t="s">
        <v>576</v>
      </c>
      <c r="EJ28" s="420" t="s">
        <v>764</v>
      </c>
      <c r="EK28" s="401"/>
      <c r="EL28" s="202" t="s">
        <v>578</v>
      </c>
      <c r="EM28" s="422" t="s">
        <v>767</v>
      </c>
      <c r="EN28" s="422" t="s">
        <v>579</v>
      </c>
      <c r="EO28" s="423" t="s">
        <v>571</v>
      </c>
      <c r="EP28" s="421" t="s">
        <v>572</v>
      </c>
      <c r="EQ28" s="421"/>
      <c r="ER28" s="421"/>
      <c r="ES28" s="423" t="s">
        <v>573</v>
      </c>
      <c r="ET28" s="424" t="s">
        <v>581</v>
      </c>
      <c r="EU28" s="423" t="s">
        <v>576</v>
      </c>
      <c r="EV28" s="420" t="s">
        <v>764</v>
      </c>
      <c r="EW28" s="401"/>
      <c r="EX28" s="202" t="s">
        <v>578</v>
      </c>
      <c r="EY28" s="421" t="s">
        <v>765</v>
      </c>
      <c r="EZ28" s="440"/>
    </row>
    <row r="29" spans="1:157" s="63" customFormat="1" ht="51" customHeight="1">
      <c r="B29" s="411"/>
      <c r="C29" s="412"/>
      <c r="D29" s="62" t="s">
        <v>769</v>
      </c>
      <c r="E29" s="62" t="s">
        <v>770</v>
      </c>
      <c r="F29" s="62" t="s">
        <v>771</v>
      </c>
      <c r="G29" s="62" t="s">
        <v>772</v>
      </c>
      <c r="H29" s="62" t="s">
        <v>773</v>
      </c>
      <c r="I29" s="62" t="s">
        <v>774</v>
      </c>
      <c r="J29" s="399"/>
      <c r="K29" s="62" t="s">
        <v>775</v>
      </c>
      <c r="L29" s="62" t="s">
        <v>776</v>
      </c>
      <c r="M29" s="62" t="s">
        <v>777</v>
      </c>
      <c r="N29" s="62" t="s">
        <v>778</v>
      </c>
      <c r="O29" s="423"/>
      <c r="P29" s="62" t="s">
        <v>779</v>
      </c>
      <c r="Q29" s="185" t="s">
        <v>780</v>
      </c>
      <c r="R29" s="62" t="s">
        <v>781</v>
      </c>
      <c r="S29" s="432"/>
      <c r="T29" s="402"/>
      <c r="U29" s="186" t="s">
        <v>782</v>
      </c>
      <c r="V29" s="49" t="s">
        <v>783</v>
      </c>
      <c r="W29" s="62" t="s">
        <v>784</v>
      </c>
      <c r="X29" s="62" t="s">
        <v>785</v>
      </c>
      <c r="Y29" s="62" t="s">
        <v>778</v>
      </c>
      <c r="Z29" s="185" t="s">
        <v>588</v>
      </c>
      <c r="AA29" s="185" t="s">
        <v>32</v>
      </c>
      <c r="AB29" s="47" t="s">
        <v>786</v>
      </c>
      <c r="AC29" s="62" t="s">
        <v>787</v>
      </c>
      <c r="AD29" s="62" t="s">
        <v>778</v>
      </c>
      <c r="AE29" s="423"/>
      <c r="AF29" s="423"/>
      <c r="AG29" s="426"/>
      <c r="AH29" s="185" t="s">
        <v>583</v>
      </c>
      <c r="AI29" s="185" t="s">
        <v>584</v>
      </c>
      <c r="AJ29" s="62" t="s">
        <v>585</v>
      </c>
      <c r="AK29" s="421"/>
      <c r="AL29" s="402"/>
      <c r="AM29" s="421"/>
      <c r="AN29" s="185" t="s">
        <v>588</v>
      </c>
      <c r="AO29" s="185" t="s">
        <v>32</v>
      </c>
      <c r="AP29" s="184" t="s">
        <v>786</v>
      </c>
      <c r="AQ29" s="423"/>
      <c r="AR29" s="423"/>
      <c r="AS29" s="421"/>
      <c r="AT29" s="185" t="s">
        <v>583</v>
      </c>
      <c r="AU29" s="185" t="s">
        <v>584</v>
      </c>
      <c r="AV29" s="62" t="s">
        <v>585</v>
      </c>
      <c r="AW29" s="421"/>
      <c r="AX29" s="423"/>
      <c r="AY29" s="421"/>
      <c r="AZ29" s="185" t="s">
        <v>588</v>
      </c>
      <c r="BA29" s="185" t="s">
        <v>32</v>
      </c>
      <c r="BB29" s="184" t="s">
        <v>786</v>
      </c>
      <c r="BC29" s="423"/>
      <c r="BD29" s="423"/>
      <c r="BE29" s="426"/>
      <c r="BF29" s="185" t="s">
        <v>583</v>
      </c>
      <c r="BG29" s="185" t="s">
        <v>584</v>
      </c>
      <c r="BH29" s="62" t="s">
        <v>585</v>
      </c>
      <c r="BI29" s="421"/>
      <c r="BJ29" s="399"/>
      <c r="BK29" s="421"/>
      <c r="BL29" s="185" t="s">
        <v>588</v>
      </c>
      <c r="BM29" s="185" t="s">
        <v>32</v>
      </c>
      <c r="BN29" s="184" t="s">
        <v>786</v>
      </c>
      <c r="BO29" s="423"/>
      <c r="BP29" s="423"/>
      <c r="BQ29" s="421"/>
      <c r="BR29" s="185" t="s">
        <v>583</v>
      </c>
      <c r="BS29" s="185" t="s">
        <v>584</v>
      </c>
      <c r="BT29" s="62" t="s">
        <v>585</v>
      </c>
      <c r="BU29" s="421"/>
      <c r="BV29" s="399"/>
      <c r="BW29" s="421"/>
      <c r="BX29" s="185" t="s">
        <v>588</v>
      </c>
      <c r="BY29" s="185" t="s">
        <v>32</v>
      </c>
      <c r="BZ29" s="184" t="s">
        <v>786</v>
      </c>
      <c r="CA29" s="421"/>
      <c r="CB29" s="62" t="s">
        <v>769</v>
      </c>
      <c r="CC29" s="62" t="s">
        <v>770</v>
      </c>
      <c r="CD29" s="62" t="s">
        <v>771</v>
      </c>
      <c r="CE29" s="62" t="s">
        <v>772</v>
      </c>
      <c r="CF29" s="62" t="s">
        <v>773</v>
      </c>
      <c r="CG29" s="62" t="s">
        <v>774</v>
      </c>
      <c r="CH29" s="399"/>
      <c r="CI29" s="62" t="s">
        <v>775</v>
      </c>
      <c r="CJ29" s="62" t="s">
        <v>776</v>
      </c>
      <c r="CK29" s="62" t="s">
        <v>777</v>
      </c>
      <c r="CL29" s="62" t="s">
        <v>778</v>
      </c>
      <c r="CM29" s="423"/>
      <c r="CN29" s="62" t="s">
        <v>779</v>
      </c>
      <c r="CO29" s="185" t="s">
        <v>780</v>
      </c>
      <c r="CP29" s="62" t="s">
        <v>781</v>
      </c>
      <c r="CQ29" s="432"/>
      <c r="CR29" s="402"/>
      <c r="CS29" s="185" t="s">
        <v>782</v>
      </c>
      <c r="CT29" s="62" t="s">
        <v>783</v>
      </c>
      <c r="CU29" s="62" t="s">
        <v>784</v>
      </c>
      <c r="CV29" s="62" t="s">
        <v>785</v>
      </c>
      <c r="CW29" s="62" t="s">
        <v>778</v>
      </c>
      <c r="CX29" s="185" t="s">
        <v>588</v>
      </c>
      <c r="CY29" s="185" t="s">
        <v>32</v>
      </c>
      <c r="CZ29" s="47" t="s">
        <v>786</v>
      </c>
      <c r="DA29" s="62" t="s">
        <v>787</v>
      </c>
      <c r="DB29" s="62" t="s">
        <v>778</v>
      </c>
      <c r="DC29" s="423"/>
      <c r="DD29" s="423"/>
      <c r="DE29" s="426"/>
      <c r="DF29" s="185" t="s">
        <v>583</v>
      </c>
      <c r="DG29" s="185" t="s">
        <v>584</v>
      </c>
      <c r="DH29" s="62" t="s">
        <v>585</v>
      </c>
      <c r="DI29" s="421"/>
      <c r="DJ29" s="402"/>
      <c r="DK29" s="421"/>
      <c r="DL29" s="185" t="s">
        <v>588</v>
      </c>
      <c r="DM29" s="185" t="s">
        <v>32</v>
      </c>
      <c r="DN29" s="184" t="s">
        <v>786</v>
      </c>
      <c r="DO29" s="423"/>
      <c r="DP29" s="423"/>
      <c r="DQ29" s="421"/>
      <c r="DR29" s="185" t="s">
        <v>583</v>
      </c>
      <c r="DS29" s="185" t="s">
        <v>584</v>
      </c>
      <c r="DT29" s="62" t="s">
        <v>585</v>
      </c>
      <c r="DU29" s="421"/>
      <c r="DV29" s="399"/>
      <c r="DW29" s="421"/>
      <c r="DX29" s="185" t="s">
        <v>588</v>
      </c>
      <c r="DY29" s="185" t="s">
        <v>32</v>
      </c>
      <c r="DZ29" s="184" t="s">
        <v>786</v>
      </c>
      <c r="EA29" s="423"/>
      <c r="EB29" s="423"/>
      <c r="EC29" s="426"/>
      <c r="ED29" s="185" t="s">
        <v>583</v>
      </c>
      <c r="EE29" s="185" t="s">
        <v>584</v>
      </c>
      <c r="EF29" s="62" t="s">
        <v>585</v>
      </c>
      <c r="EG29" s="421"/>
      <c r="EH29" s="402"/>
      <c r="EI29" s="421"/>
      <c r="EJ29" s="185" t="s">
        <v>588</v>
      </c>
      <c r="EK29" s="185" t="s">
        <v>32</v>
      </c>
      <c r="EL29" s="184" t="s">
        <v>786</v>
      </c>
      <c r="EM29" s="423"/>
      <c r="EN29" s="423"/>
      <c r="EO29" s="421"/>
      <c r="EP29" s="185" t="s">
        <v>583</v>
      </c>
      <c r="EQ29" s="185" t="s">
        <v>584</v>
      </c>
      <c r="ER29" s="62" t="s">
        <v>585</v>
      </c>
      <c r="ES29" s="421"/>
      <c r="ET29" s="399"/>
      <c r="EU29" s="421"/>
      <c r="EV29" s="185" t="s">
        <v>588</v>
      </c>
      <c r="EW29" s="185" t="s">
        <v>32</v>
      </c>
      <c r="EX29" s="184" t="s">
        <v>786</v>
      </c>
      <c r="EY29" s="421"/>
      <c r="EZ29" s="423"/>
    </row>
    <row r="30" spans="1:157">
      <c r="B30" s="413"/>
      <c r="C30" s="414"/>
      <c r="D30" s="64" t="s">
        <v>589</v>
      </c>
      <c r="E30" s="64" t="s">
        <v>589</v>
      </c>
      <c r="F30" s="64" t="s">
        <v>589</v>
      </c>
      <c r="G30" s="64" t="s">
        <v>589</v>
      </c>
      <c r="H30" s="64" t="s">
        <v>589</v>
      </c>
      <c r="I30" s="64" t="s">
        <v>589</v>
      </c>
      <c r="J30" s="64" t="s">
        <v>589</v>
      </c>
      <c r="K30" s="64" t="s">
        <v>589</v>
      </c>
      <c r="L30" s="64" t="s">
        <v>589</v>
      </c>
      <c r="M30" s="64" t="s">
        <v>589</v>
      </c>
      <c r="N30" s="64" t="s">
        <v>589</v>
      </c>
      <c r="O30" s="64" t="s">
        <v>589</v>
      </c>
      <c r="P30" s="64" t="s">
        <v>589</v>
      </c>
      <c r="Q30" s="64"/>
      <c r="R30" s="64" t="s">
        <v>589</v>
      </c>
      <c r="S30" s="64" t="s">
        <v>589</v>
      </c>
      <c r="T30" s="64" t="s">
        <v>589</v>
      </c>
      <c r="U30" s="64" t="s">
        <v>589</v>
      </c>
      <c r="V30" s="64" t="s">
        <v>589</v>
      </c>
      <c r="W30" s="64" t="s">
        <v>589</v>
      </c>
      <c r="X30" s="64" t="s">
        <v>589</v>
      </c>
      <c r="Y30" s="64" t="s">
        <v>589</v>
      </c>
      <c r="Z30" s="64" t="s">
        <v>589</v>
      </c>
      <c r="AA30" s="64" t="s">
        <v>589</v>
      </c>
      <c r="AB30" s="64" t="s">
        <v>589</v>
      </c>
      <c r="AC30" s="64" t="s">
        <v>589</v>
      </c>
      <c r="AD30" s="64" t="s">
        <v>589</v>
      </c>
      <c r="AE30" s="64" t="s">
        <v>589</v>
      </c>
      <c r="AF30" s="64" t="s">
        <v>589</v>
      </c>
      <c r="AG30" s="64" t="s">
        <v>589</v>
      </c>
      <c r="AH30" s="64" t="s">
        <v>589</v>
      </c>
      <c r="AI30" s="64" t="s">
        <v>589</v>
      </c>
      <c r="AJ30" s="64" t="s">
        <v>589</v>
      </c>
      <c r="AK30" s="64" t="s">
        <v>589</v>
      </c>
      <c r="AL30" s="64" t="s">
        <v>589</v>
      </c>
      <c r="AM30" s="64" t="s">
        <v>589</v>
      </c>
      <c r="AN30" s="64" t="s">
        <v>589</v>
      </c>
      <c r="AO30" s="64" t="s">
        <v>589</v>
      </c>
      <c r="AP30" s="64" t="s">
        <v>589</v>
      </c>
      <c r="AQ30" s="64" t="s">
        <v>589</v>
      </c>
      <c r="AR30" s="64" t="s">
        <v>589</v>
      </c>
      <c r="AS30" s="64" t="s">
        <v>589</v>
      </c>
      <c r="AT30" s="64" t="s">
        <v>589</v>
      </c>
      <c r="AU30" s="64" t="s">
        <v>589</v>
      </c>
      <c r="AV30" s="64" t="s">
        <v>589</v>
      </c>
      <c r="AW30" s="64" t="s">
        <v>589</v>
      </c>
      <c r="AX30" s="64" t="s">
        <v>589</v>
      </c>
      <c r="AY30" s="64" t="s">
        <v>589</v>
      </c>
      <c r="AZ30" s="182" t="s">
        <v>589</v>
      </c>
      <c r="BA30" s="182" t="s">
        <v>589</v>
      </c>
      <c r="BB30" s="182" t="s">
        <v>589</v>
      </c>
      <c r="BC30" s="64" t="s">
        <v>589</v>
      </c>
      <c r="BD30" s="64" t="s">
        <v>589</v>
      </c>
      <c r="BE30" s="64" t="s">
        <v>589</v>
      </c>
      <c r="BF30" s="64" t="s">
        <v>589</v>
      </c>
      <c r="BG30" s="64" t="s">
        <v>589</v>
      </c>
      <c r="BH30" s="64" t="s">
        <v>589</v>
      </c>
      <c r="BI30" s="64" t="s">
        <v>589</v>
      </c>
      <c r="BJ30" s="64" t="s">
        <v>589</v>
      </c>
      <c r="BK30" s="64" t="s">
        <v>589</v>
      </c>
      <c r="BL30" s="182" t="s">
        <v>589</v>
      </c>
      <c r="BM30" s="182" t="s">
        <v>589</v>
      </c>
      <c r="BN30" s="182" t="s">
        <v>589</v>
      </c>
      <c r="BO30" s="64" t="s">
        <v>589</v>
      </c>
      <c r="BP30" s="64" t="s">
        <v>589</v>
      </c>
      <c r="BQ30" s="64" t="s">
        <v>589</v>
      </c>
      <c r="BR30" s="64" t="s">
        <v>589</v>
      </c>
      <c r="BS30" s="64" t="s">
        <v>589</v>
      </c>
      <c r="BT30" s="64" t="s">
        <v>589</v>
      </c>
      <c r="BU30" s="64" t="s">
        <v>589</v>
      </c>
      <c r="BV30" s="64" t="s">
        <v>589</v>
      </c>
      <c r="BW30" s="64" t="s">
        <v>589</v>
      </c>
      <c r="BX30" s="182" t="s">
        <v>589</v>
      </c>
      <c r="BY30" s="182" t="s">
        <v>589</v>
      </c>
      <c r="BZ30" s="182" t="s">
        <v>589</v>
      </c>
      <c r="CA30" s="64" t="s">
        <v>589</v>
      </c>
      <c r="CB30" s="64" t="s">
        <v>589</v>
      </c>
      <c r="CC30" s="64" t="s">
        <v>589</v>
      </c>
      <c r="CD30" s="64" t="s">
        <v>589</v>
      </c>
      <c r="CE30" s="64" t="s">
        <v>589</v>
      </c>
      <c r="CF30" s="64" t="s">
        <v>589</v>
      </c>
      <c r="CG30" s="64" t="s">
        <v>589</v>
      </c>
      <c r="CH30" s="64" t="s">
        <v>589</v>
      </c>
      <c r="CI30" s="64" t="s">
        <v>589</v>
      </c>
      <c r="CJ30" s="64" t="s">
        <v>589</v>
      </c>
      <c r="CK30" s="64" t="s">
        <v>589</v>
      </c>
      <c r="CL30" s="64" t="s">
        <v>589</v>
      </c>
      <c r="CM30" s="64" t="s">
        <v>589</v>
      </c>
      <c r="CN30" s="64" t="s">
        <v>589</v>
      </c>
      <c r="CO30" s="64" t="s">
        <v>589</v>
      </c>
      <c r="CP30" s="64" t="s">
        <v>589</v>
      </c>
      <c r="CQ30" s="64" t="s">
        <v>589</v>
      </c>
      <c r="CR30" s="64" t="s">
        <v>589</v>
      </c>
      <c r="CS30" s="64" t="s">
        <v>589</v>
      </c>
      <c r="CT30" s="64"/>
      <c r="CU30" s="64" t="s">
        <v>589</v>
      </c>
      <c r="CV30" s="64" t="s">
        <v>589</v>
      </c>
      <c r="CW30" s="64" t="s">
        <v>589</v>
      </c>
      <c r="CX30" s="64" t="s">
        <v>589</v>
      </c>
      <c r="CY30" s="64" t="s">
        <v>589</v>
      </c>
      <c r="CZ30" s="64" t="s">
        <v>589</v>
      </c>
      <c r="DA30" s="64" t="s">
        <v>589</v>
      </c>
      <c r="DB30" s="64" t="s">
        <v>589</v>
      </c>
      <c r="DC30" s="64" t="s">
        <v>589</v>
      </c>
      <c r="DD30" s="64" t="s">
        <v>589</v>
      </c>
      <c r="DE30" s="64" t="s">
        <v>589</v>
      </c>
      <c r="DF30" s="64" t="s">
        <v>589</v>
      </c>
      <c r="DG30" s="64" t="s">
        <v>589</v>
      </c>
      <c r="DH30" s="64" t="s">
        <v>589</v>
      </c>
      <c r="DI30" s="64" t="s">
        <v>589</v>
      </c>
      <c r="DJ30" s="64" t="s">
        <v>589</v>
      </c>
      <c r="DK30" s="64" t="s">
        <v>589</v>
      </c>
      <c r="DL30" s="182" t="s">
        <v>589</v>
      </c>
      <c r="DM30" s="182" t="s">
        <v>589</v>
      </c>
      <c r="DN30" s="182" t="s">
        <v>589</v>
      </c>
      <c r="DO30" s="64" t="s">
        <v>589</v>
      </c>
      <c r="DP30" s="64" t="s">
        <v>589</v>
      </c>
      <c r="DQ30" s="64" t="s">
        <v>589</v>
      </c>
      <c r="DR30" s="64" t="s">
        <v>589</v>
      </c>
      <c r="DS30" s="64" t="s">
        <v>589</v>
      </c>
      <c r="DT30" s="64" t="s">
        <v>589</v>
      </c>
      <c r="DU30" s="64" t="s">
        <v>589</v>
      </c>
      <c r="DV30" s="64" t="s">
        <v>589</v>
      </c>
      <c r="DW30" s="64" t="s">
        <v>589</v>
      </c>
      <c r="DX30" s="182" t="s">
        <v>589</v>
      </c>
      <c r="DY30" s="182" t="s">
        <v>589</v>
      </c>
      <c r="DZ30" s="182" t="s">
        <v>589</v>
      </c>
      <c r="EA30" s="64" t="s">
        <v>589</v>
      </c>
      <c r="EB30" s="64" t="s">
        <v>589</v>
      </c>
      <c r="EC30" s="64" t="s">
        <v>589</v>
      </c>
      <c r="ED30" s="64" t="s">
        <v>589</v>
      </c>
      <c r="EE30" s="64" t="s">
        <v>589</v>
      </c>
      <c r="EF30" s="64" t="s">
        <v>589</v>
      </c>
      <c r="EG30" s="64" t="s">
        <v>589</v>
      </c>
      <c r="EH30" s="64" t="s">
        <v>589</v>
      </c>
      <c r="EI30" s="64" t="s">
        <v>589</v>
      </c>
      <c r="EJ30" s="182" t="s">
        <v>589</v>
      </c>
      <c r="EK30" s="182" t="s">
        <v>589</v>
      </c>
      <c r="EL30" s="182" t="s">
        <v>589</v>
      </c>
      <c r="EM30" s="64" t="s">
        <v>589</v>
      </c>
      <c r="EN30" s="64" t="s">
        <v>589</v>
      </c>
      <c r="EO30" s="64" t="s">
        <v>589</v>
      </c>
      <c r="EP30" s="64" t="s">
        <v>589</v>
      </c>
      <c r="EQ30" s="64" t="s">
        <v>589</v>
      </c>
      <c r="ER30" s="64" t="s">
        <v>589</v>
      </c>
      <c r="ES30" s="64" t="s">
        <v>589</v>
      </c>
      <c r="ET30" s="64" t="s">
        <v>589</v>
      </c>
      <c r="EU30" s="64" t="s">
        <v>589</v>
      </c>
      <c r="EV30" s="182" t="s">
        <v>589</v>
      </c>
      <c r="EW30" s="182" t="s">
        <v>589</v>
      </c>
      <c r="EX30" s="182" t="s">
        <v>589</v>
      </c>
      <c r="EY30" s="64" t="s">
        <v>589</v>
      </c>
      <c r="EZ30" s="64" t="s">
        <v>589</v>
      </c>
    </row>
    <row r="31" spans="1:157" ht="27" customHeight="1">
      <c r="B31" s="205" t="s">
        <v>795</v>
      </c>
      <c r="C31" s="27" t="s">
        <v>796</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2">
        <f t="shared" ref="AE31:AE40" si="0">SUM(D31:AD31)</f>
        <v>0</v>
      </c>
      <c r="AF31" s="51"/>
      <c r="AG31" s="51"/>
      <c r="AH31" s="51"/>
      <c r="AI31" s="51"/>
      <c r="AJ31" s="51"/>
      <c r="AK31" s="51"/>
      <c r="AL31" s="51"/>
      <c r="AM31" s="51"/>
      <c r="AN31" s="51"/>
      <c r="AO31" s="51"/>
      <c r="AP31" s="51"/>
      <c r="AQ31" s="52">
        <f t="shared" ref="AQ31:AQ40" si="1">SUM(AF31:AP31)</f>
        <v>0</v>
      </c>
      <c r="AR31" s="51"/>
      <c r="AS31" s="51"/>
      <c r="AT31" s="51"/>
      <c r="AU31" s="51"/>
      <c r="AV31" s="51"/>
      <c r="AW31" s="51"/>
      <c r="AX31" s="51"/>
      <c r="AY31" s="51"/>
      <c r="AZ31" s="51"/>
      <c r="BA31" s="51"/>
      <c r="BB31" s="51"/>
      <c r="BC31" s="52">
        <f t="shared" ref="BC31:BC40" si="2">SUM(AR31:BB31)</f>
        <v>0</v>
      </c>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2">
        <f t="shared" ref="DC31:DC40" si="3">SUM(CB31:DB31)</f>
        <v>0</v>
      </c>
      <c r="DD31" s="51"/>
      <c r="DE31" s="51"/>
      <c r="DF31" s="51"/>
      <c r="DG31" s="51"/>
      <c r="DH31" s="51"/>
      <c r="DI31" s="51"/>
      <c r="DJ31" s="51"/>
      <c r="DK31" s="51"/>
      <c r="DL31" s="51"/>
      <c r="DM31" s="51"/>
      <c r="DN31" s="51"/>
      <c r="DO31" s="52">
        <f t="shared" ref="DO31:DO40" si="4">SUM(DD31:DN31)</f>
        <v>0</v>
      </c>
      <c r="DP31" s="51"/>
      <c r="DQ31" s="51"/>
      <c r="DR31" s="51"/>
      <c r="DS31" s="51"/>
      <c r="DT31" s="51"/>
      <c r="DU31" s="51"/>
      <c r="DV31" s="51"/>
      <c r="DW31" s="51"/>
      <c r="DX31" s="51"/>
      <c r="DY31" s="51"/>
      <c r="DZ31" s="51"/>
      <c r="EA31" s="52">
        <f t="shared" ref="EA31:EA40" si="5">SUM(DP31:DZ31)</f>
        <v>0</v>
      </c>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52">
        <f t="shared" ref="EZ31:EZ40" si="6">SUM(AE31,AQ31,BC31,BO31,CA31,DC31,DO31,EA31,EM31,EY31)</f>
        <v>0</v>
      </c>
    </row>
    <row r="32" spans="1:157" ht="27" customHeight="1">
      <c r="A32" s="206"/>
      <c r="B32" s="205" t="s">
        <v>797</v>
      </c>
      <c r="C32" s="27" t="s">
        <v>606</v>
      </c>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2">
        <f t="shared" si="0"/>
        <v>0</v>
      </c>
      <c r="AF32" s="51"/>
      <c r="AG32" s="51"/>
      <c r="AH32" s="51"/>
      <c r="AI32" s="51"/>
      <c r="AJ32" s="51"/>
      <c r="AK32" s="51"/>
      <c r="AL32" s="51"/>
      <c r="AM32" s="51"/>
      <c r="AN32" s="51"/>
      <c r="AO32" s="51"/>
      <c r="AP32" s="51"/>
      <c r="AQ32" s="52">
        <f t="shared" si="1"/>
        <v>0</v>
      </c>
      <c r="AR32" s="51"/>
      <c r="AS32" s="51"/>
      <c r="AT32" s="51"/>
      <c r="AU32" s="51"/>
      <c r="AV32" s="51"/>
      <c r="AW32" s="51"/>
      <c r="AX32" s="51"/>
      <c r="AY32" s="51"/>
      <c r="AZ32" s="51"/>
      <c r="BA32" s="51"/>
      <c r="BB32" s="51"/>
      <c r="BC32" s="52">
        <f t="shared" si="2"/>
        <v>0</v>
      </c>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2">
        <f t="shared" si="3"/>
        <v>0</v>
      </c>
      <c r="DD32" s="51"/>
      <c r="DE32" s="51"/>
      <c r="DF32" s="51"/>
      <c r="DG32" s="51"/>
      <c r="DH32" s="51"/>
      <c r="DI32" s="51"/>
      <c r="DJ32" s="51"/>
      <c r="DK32" s="51"/>
      <c r="DL32" s="51"/>
      <c r="DM32" s="51"/>
      <c r="DN32" s="51"/>
      <c r="DO32" s="52">
        <f t="shared" si="4"/>
        <v>0</v>
      </c>
      <c r="DP32" s="51"/>
      <c r="DQ32" s="51"/>
      <c r="DR32" s="51"/>
      <c r="DS32" s="51"/>
      <c r="DT32" s="51"/>
      <c r="DU32" s="51"/>
      <c r="DV32" s="51"/>
      <c r="DW32" s="51"/>
      <c r="DX32" s="51"/>
      <c r="DY32" s="51"/>
      <c r="DZ32" s="51"/>
      <c r="EA32" s="52">
        <f t="shared" si="5"/>
        <v>0</v>
      </c>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52">
        <f t="shared" si="6"/>
        <v>0</v>
      </c>
    </row>
    <row r="33" spans="2:156" ht="27" customHeight="1">
      <c r="B33" s="205" t="s">
        <v>798</v>
      </c>
      <c r="C33" s="27" t="s">
        <v>609</v>
      </c>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2">
        <f t="shared" si="0"/>
        <v>0</v>
      </c>
      <c r="AF33" s="51"/>
      <c r="AG33" s="51"/>
      <c r="AH33" s="51"/>
      <c r="AI33" s="51"/>
      <c r="AJ33" s="51"/>
      <c r="AK33" s="51"/>
      <c r="AL33" s="51"/>
      <c r="AM33" s="51"/>
      <c r="AN33" s="51"/>
      <c r="AO33" s="51"/>
      <c r="AP33" s="51"/>
      <c r="AQ33" s="52">
        <f t="shared" si="1"/>
        <v>0</v>
      </c>
      <c r="AR33" s="51"/>
      <c r="AS33" s="51"/>
      <c r="AT33" s="51"/>
      <c r="AU33" s="51"/>
      <c r="AV33" s="51"/>
      <c r="AW33" s="51"/>
      <c r="AX33" s="51"/>
      <c r="AY33" s="51"/>
      <c r="AZ33" s="51"/>
      <c r="BA33" s="51"/>
      <c r="BB33" s="51"/>
      <c r="BC33" s="52">
        <f t="shared" si="2"/>
        <v>0</v>
      </c>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2">
        <f t="shared" si="3"/>
        <v>0</v>
      </c>
      <c r="DD33" s="51"/>
      <c r="DE33" s="51"/>
      <c r="DF33" s="51"/>
      <c r="DG33" s="51"/>
      <c r="DH33" s="51"/>
      <c r="DI33" s="51"/>
      <c r="DJ33" s="51"/>
      <c r="DK33" s="51"/>
      <c r="DL33" s="51"/>
      <c r="DM33" s="51"/>
      <c r="DN33" s="51"/>
      <c r="DO33" s="52">
        <f t="shared" si="4"/>
        <v>0</v>
      </c>
      <c r="DP33" s="51"/>
      <c r="DQ33" s="51"/>
      <c r="DR33" s="51"/>
      <c r="DS33" s="51"/>
      <c r="DT33" s="51"/>
      <c r="DU33" s="51"/>
      <c r="DV33" s="51"/>
      <c r="DW33" s="51"/>
      <c r="DX33" s="51"/>
      <c r="DY33" s="51"/>
      <c r="DZ33" s="51"/>
      <c r="EA33" s="52">
        <f t="shared" si="5"/>
        <v>0</v>
      </c>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52">
        <f t="shared" si="6"/>
        <v>0</v>
      </c>
    </row>
    <row r="34" spans="2:156" ht="27" customHeight="1">
      <c r="B34" s="205" t="s">
        <v>799</v>
      </c>
      <c r="C34" s="27" t="s">
        <v>611</v>
      </c>
      <c r="D34" s="52">
        <f t="shared" ref="D34:AD34" si="7">D36+D37+D35</f>
        <v>0</v>
      </c>
      <c r="E34" s="52">
        <f t="shared" si="7"/>
        <v>0</v>
      </c>
      <c r="F34" s="52">
        <f t="shared" si="7"/>
        <v>0</v>
      </c>
      <c r="G34" s="52">
        <f t="shared" si="7"/>
        <v>0</v>
      </c>
      <c r="H34" s="52">
        <f t="shared" si="7"/>
        <v>0</v>
      </c>
      <c r="I34" s="52">
        <f t="shared" si="7"/>
        <v>0</v>
      </c>
      <c r="J34" s="52">
        <f t="shared" si="7"/>
        <v>0</v>
      </c>
      <c r="K34" s="52">
        <f t="shared" si="7"/>
        <v>0</v>
      </c>
      <c r="L34" s="52">
        <f t="shared" si="7"/>
        <v>0</v>
      </c>
      <c r="M34" s="52">
        <f t="shared" si="7"/>
        <v>0</v>
      </c>
      <c r="N34" s="52">
        <f t="shared" si="7"/>
        <v>0</v>
      </c>
      <c r="O34" s="52">
        <f t="shared" si="7"/>
        <v>0</v>
      </c>
      <c r="P34" s="52">
        <f t="shared" si="7"/>
        <v>0</v>
      </c>
      <c r="Q34" s="52">
        <f t="shared" si="7"/>
        <v>0</v>
      </c>
      <c r="R34" s="52">
        <f t="shared" si="7"/>
        <v>0</v>
      </c>
      <c r="S34" s="52">
        <f t="shared" si="7"/>
        <v>0</v>
      </c>
      <c r="T34" s="52">
        <f t="shared" si="7"/>
        <v>0</v>
      </c>
      <c r="U34" s="52">
        <f t="shared" si="7"/>
        <v>0</v>
      </c>
      <c r="V34" s="52">
        <f t="shared" si="7"/>
        <v>0</v>
      </c>
      <c r="W34" s="52">
        <f t="shared" si="7"/>
        <v>0</v>
      </c>
      <c r="X34" s="52">
        <f t="shared" si="7"/>
        <v>0</v>
      </c>
      <c r="Y34" s="52">
        <f t="shared" si="7"/>
        <v>0</v>
      </c>
      <c r="Z34" s="52">
        <f t="shared" si="7"/>
        <v>0</v>
      </c>
      <c r="AA34" s="52">
        <f t="shared" si="7"/>
        <v>0</v>
      </c>
      <c r="AB34" s="52">
        <f t="shared" si="7"/>
        <v>0</v>
      </c>
      <c r="AC34" s="52">
        <f t="shared" si="7"/>
        <v>0</v>
      </c>
      <c r="AD34" s="52">
        <f t="shared" si="7"/>
        <v>0</v>
      </c>
      <c r="AE34" s="52">
        <f t="shared" si="0"/>
        <v>0</v>
      </c>
      <c r="AF34" s="52">
        <f t="shared" ref="AF34:AP34" si="8">AF36+AF37+AF35</f>
        <v>0</v>
      </c>
      <c r="AG34" s="52">
        <f t="shared" si="8"/>
        <v>0</v>
      </c>
      <c r="AH34" s="52">
        <f t="shared" si="8"/>
        <v>0</v>
      </c>
      <c r="AI34" s="52">
        <f t="shared" si="8"/>
        <v>0</v>
      </c>
      <c r="AJ34" s="52">
        <f t="shared" si="8"/>
        <v>0</v>
      </c>
      <c r="AK34" s="52">
        <f t="shared" si="8"/>
        <v>0</v>
      </c>
      <c r="AL34" s="52">
        <f t="shared" si="8"/>
        <v>0</v>
      </c>
      <c r="AM34" s="52">
        <f t="shared" si="8"/>
        <v>0</v>
      </c>
      <c r="AN34" s="52">
        <f t="shared" si="8"/>
        <v>0</v>
      </c>
      <c r="AO34" s="52">
        <f t="shared" si="8"/>
        <v>0</v>
      </c>
      <c r="AP34" s="52">
        <f t="shared" si="8"/>
        <v>0</v>
      </c>
      <c r="AQ34" s="52">
        <f t="shared" si="1"/>
        <v>0</v>
      </c>
      <c r="AR34" s="52">
        <f t="shared" ref="AR34:BB34" si="9">AR36+AR37+AR35</f>
        <v>0</v>
      </c>
      <c r="AS34" s="52">
        <f t="shared" si="9"/>
        <v>0</v>
      </c>
      <c r="AT34" s="52">
        <f t="shared" si="9"/>
        <v>0</v>
      </c>
      <c r="AU34" s="52">
        <f t="shared" si="9"/>
        <v>0</v>
      </c>
      <c r="AV34" s="52">
        <f t="shared" si="9"/>
        <v>0</v>
      </c>
      <c r="AW34" s="52">
        <f t="shared" si="9"/>
        <v>0</v>
      </c>
      <c r="AX34" s="52">
        <f t="shared" si="9"/>
        <v>0</v>
      </c>
      <c r="AY34" s="52">
        <f t="shared" si="9"/>
        <v>0</v>
      </c>
      <c r="AZ34" s="52">
        <f t="shared" si="9"/>
        <v>0</v>
      </c>
      <c r="BA34" s="52">
        <f t="shared" si="9"/>
        <v>0</v>
      </c>
      <c r="BB34" s="52">
        <f t="shared" si="9"/>
        <v>0</v>
      </c>
      <c r="BC34" s="52">
        <f t="shared" si="2"/>
        <v>0</v>
      </c>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52">
        <f t="shared" ref="CB34:DB34" si="10">CB36+CB37+CB35</f>
        <v>0</v>
      </c>
      <c r="CC34" s="52">
        <f t="shared" si="10"/>
        <v>0</v>
      </c>
      <c r="CD34" s="52">
        <f t="shared" si="10"/>
        <v>0</v>
      </c>
      <c r="CE34" s="52">
        <f t="shared" si="10"/>
        <v>0</v>
      </c>
      <c r="CF34" s="52">
        <f t="shared" si="10"/>
        <v>0</v>
      </c>
      <c r="CG34" s="52">
        <f t="shared" si="10"/>
        <v>0</v>
      </c>
      <c r="CH34" s="52">
        <f t="shared" si="10"/>
        <v>0</v>
      </c>
      <c r="CI34" s="52">
        <f t="shared" si="10"/>
        <v>0</v>
      </c>
      <c r="CJ34" s="52">
        <f t="shared" si="10"/>
        <v>0</v>
      </c>
      <c r="CK34" s="52">
        <f t="shared" si="10"/>
        <v>0</v>
      </c>
      <c r="CL34" s="52">
        <f t="shared" si="10"/>
        <v>0</v>
      </c>
      <c r="CM34" s="52">
        <f t="shared" si="10"/>
        <v>0</v>
      </c>
      <c r="CN34" s="52">
        <f t="shared" si="10"/>
        <v>0</v>
      </c>
      <c r="CO34" s="52">
        <f t="shared" si="10"/>
        <v>0</v>
      </c>
      <c r="CP34" s="52">
        <f t="shared" si="10"/>
        <v>0</v>
      </c>
      <c r="CQ34" s="52">
        <f t="shared" si="10"/>
        <v>0</v>
      </c>
      <c r="CR34" s="52">
        <f t="shared" si="10"/>
        <v>0</v>
      </c>
      <c r="CS34" s="52">
        <f t="shared" si="10"/>
        <v>0</v>
      </c>
      <c r="CT34" s="52">
        <f t="shared" si="10"/>
        <v>0</v>
      </c>
      <c r="CU34" s="52">
        <f t="shared" si="10"/>
        <v>0</v>
      </c>
      <c r="CV34" s="52">
        <f t="shared" si="10"/>
        <v>0</v>
      </c>
      <c r="CW34" s="52">
        <f t="shared" si="10"/>
        <v>0</v>
      </c>
      <c r="CX34" s="52">
        <f t="shared" si="10"/>
        <v>0</v>
      </c>
      <c r="CY34" s="52">
        <f t="shared" si="10"/>
        <v>0</v>
      </c>
      <c r="CZ34" s="52">
        <f t="shared" si="10"/>
        <v>0</v>
      </c>
      <c r="DA34" s="52">
        <f t="shared" si="10"/>
        <v>0</v>
      </c>
      <c r="DB34" s="52">
        <f t="shared" si="10"/>
        <v>0</v>
      </c>
      <c r="DC34" s="52">
        <f t="shared" si="3"/>
        <v>0</v>
      </c>
      <c r="DD34" s="52">
        <f t="shared" ref="DD34:DN34" si="11">DD36+DD37+DD35</f>
        <v>0</v>
      </c>
      <c r="DE34" s="52">
        <f t="shared" si="11"/>
        <v>0</v>
      </c>
      <c r="DF34" s="52">
        <f t="shared" si="11"/>
        <v>0</v>
      </c>
      <c r="DG34" s="52">
        <f t="shared" si="11"/>
        <v>0</v>
      </c>
      <c r="DH34" s="52">
        <f t="shared" si="11"/>
        <v>0</v>
      </c>
      <c r="DI34" s="52">
        <f t="shared" si="11"/>
        <v>0</v>
      </c>
      <c r="DJ34" s="52">
        <f t="shared" si="11"/>
        <v>0</v>
      </c>
      <c r="DK34" s="52">
        <f t="shared" si="11"/>
        <v>0</v>
      </c>
      <c r="DL34" s="52">
        <f t="shared" si="11"/>
        <v>0</v>
      </c>
      <c r="DM34" s="52">
        <f t="shared" si="11"/>
        <v>0</v>
      </c>
      <c r="DN34" s="52">
        <f t="shared" si="11"/>
        <v>0</v>
      </c>
      <c r="DO34" s="52">
        <f t="shared" si="4"/>
        <v>0</v>
      </c>
      <c r="DP34" s="52">
        <f t="shared" ref="DP34:DZ34" si="12">DP36+DP37+DP35</f>
        <v>0</v>
      </c>
      <c r="DQ34" s="52">
        <f t="shared" si="12"/>
        <v>0</v>
      </c>
      <c r="DR34" s="52">
        <f t="shared" si="12"/>
        <v>0</v>
      </c>
      <c r="DS34" s="52">
        <f t="shared" si="12"/>
        <v>0</v>
      </c>
      <c r="DT34" s="52">
        <f t="shared" si="12"/>
        <v>0</v>
      </c>
      <c r="DU34" s="52">
        <f t="shared" si="12"/>
        <v>0</v>
      </c>
      <c r="DV34" s="52">
        <f t="shared" si="12"/>
        <v>0</v>
      </c>
      <c r="DW34" s="52">
        <f t="shared" si="12"/>
        <v>0</v>
      </c>
      <c r="DX34" s="52">
        <f t="shared" si="12"/>
        <v>0</v>
      </c>
      <c r="DY34" s="52">
        <f t="shared" si="12"/>
        <v>0</v>
      </c>
      <c r="DZ34" s="52">
        <f t="shared" si="12"/>
        <v>0</v>
      </c>
      <c r="EA34" s="52">
        <f t="shared" si="5"/>
        <v>0</v>
      </c>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52">
        <f t="shared" si="6"/>
        <v>0</v>
      </c>
    </row>
    <row r="35" spans="2:156" ht="27" customHeight="1">
      <c r="B35" s="207" t="s">
        <v>800</v>
      </c>
      <c r="C35" s="27" t="s">
        <v>613</v>
      </c>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2">
        <f t="shared" si="0"/>
        <v>0</v>
      </c>
      <c r="AF35" s="51"/>
      <c r="AG35" s="51"/>
      <c r="AH35" s="51"/>
      <c r="AI35" s="51"/>
      <c r="AJ35" s="51"/>
      <c r="AK35" s="51"/>
      <c r="AL35" s="51"/>
      <c r="AM35" s="51"/>
      <c r="AN35" s="51"/>
      <c r="AO35" s="51"/>
      <c r="AP35" s="51"/>
      <c r="AQ35" s="52">
        <f t="shared" si="1"/>
        <v>0</v>
      </c>
      <c r="AR35" s="51"/>
      <c r="AS35" s="51"/>
      <c r="AT35" s="51"/>
      <c r="AU35" s="51"/>
      <c r="AV35" s="51"/>
      <c r="AW35" s="51"/>
      <c r="AX35" s="51"/>
      <c r="AY35" s="51"/>
      <c r="AZ35" s="51"/>
      <c r="BA35" s="51"/>
      <c r="BB35" s="51"/>
      <c r="BC35" s="52">
        <f t="shared" si="2"/>
        <v>0</v>
      </c>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2">
        <f t="shared" si="3"/>
        <v>0</v>
      </c>
      <c r="DD35" s="51"/>
      <c r="DE35" s="51"/>
      <c r="DF35" s="51"/>
      <c r="DG35" s="51"/>
      <c r="DH35" s="51"/>
      <c r="DI35" s="51"/>
      <c r="DJ35" s="51"/>
      <c r="DK35" s="51"/>
      <c r="DL35" s="51"/>
      <c r="DM35" s="51"/>
      <c r="DN35" s="51"/>
      <c r="DO35" s="52">
        <f t="shared" si="4"/>
        <v>0</v>
      </c>
      <c r="DP35" s="51"/>
      <c r="DQ35" s="51"/>
      <c r="DR35" s="51"/>
      <c r="DS35" s="51"/>
      <c r="DT35" s="51"/>
      <c r="DU35" s="51"/>
      <c r="DV35" s="51"/>
      <c r="DW35" s="51"/>
      <c r="DX35" s="51"/>
      <c r="DY35" s="51"/>
      <c r="DZ35" s="51"/>
      <c r="EA35" s="52">
        <f t="shared" si="5"/>
        <v>0</v>
      </c>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52">
        <f t="shared" si="6"/>
        <v>0</v>
      </c>
    </row>
    <row r="36" spans="2:156" ht="27" customHeight="1">
      <c r="B36" s="207" t="s">
        <v>801</v>
      </c>
      <c r="C36" s="27" t="s">
        <v>615</v>
      </c>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2">
        <f t="shared" si="0"/>
        <v>0</v>
      </c>
      <c r="AF36" s="51"/>
      <c r="AG36" s="51"/>
      <c r="AH36" s="51"/>
      <c r="AI36" s="51"/>
      <c r="AJ36" s="51"/>
      <c r="AK36" s="51"/>
      <c r="AL36" s="51"/>
      <c r="AM36" s="51"/>
      <c r="AN36" s="51"/>
      <c r="AO36" s="51"/>
      <c r="AP36" s="51"/>
      <c r="AQ36" s="52">
        <f t="shared" si="1"/>
        <v>0</v>
      </c>
      <c r="AR36" s="51"/>
      <c r="AS36" s="51"/>
      <c r="AT36" s="51"/>
      <c r="AU36" s="51"/>
      <c r="AV36" s="51"/>
      <c r="AW36" s="51"/>
      <c r="AX36" s="51"/>
      <c r="AY36" s="51"/>
      <c r="AZ36" s="51"/>
      <c r="BA36" s="51"/>
      <c r="BB36" s="51"/>
      <c r="BC36" s="52">
        <f t="shared" si="2"/>
        <v>0</v>
      </c>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2">
        <f t="shared" si="3"/>
        <v>0</v>
      </c>
      <c r="DD36" s="51"/>
      <c r="DE36" s="51"/>
      <c r="DF36" s="51"/>
      <c r="DG36" s="51"/>
      <c r="DH36" s="51"/>
      <c r="DI36" s="51"/>
      <c r="DJ36" s="51"/>
      <c r="DK36" s="51"/>
      <c r="DL36" s="51"/>
      <c r="DM36" s="51"/>
      <c r="DN36" s="51"/>
      <c r="DO36" s="52">
        <f t="shared" si="4"/>
        <v>0</v>
      </c>
      <c r="DP36" s="51"/>
      <c r="DQ36" s="51"/>
      <c r="DR36" s="51"/>
      <c r="DS36" s="51"/>
      <c r="DT36" s="51"/>
      <c r="DU36" s="51"/>
      <c r="DV36" s="51"/>
      <c r="DW36" s="51"/>
      <c r="DX36" s="51"/>
      <c r="DY36" s="51"/>
      <c r="DZ36" s="51"/>
      <c r="EA36" s="52">
        <f t="shared" si="5"/>
        <v>0</v>
      </c>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52">
        <f t="shared" si="6"/>
        <v>0</v>
      </c>
    </row>
    <row r="37" spans="2:156" ht="27" customHeight="1">
      <c r="B37" s="207" t="s">
        <v>802</v>
      </c>
      <c r="C37" s="27" t="s">
        <v>803</v>
      </c>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2">
        <f t="shared" si="0"/>
        <v>0</v>
      </c>
      <c r="AF37" s="51"/>
      <c r="AG37" s="51"/>
      <c r="AH37" s="51"/>
      <c r="AI37" s="51"/>
      <c r="AJ37" s="51"/>
      <c r="AK37" s="51"/>
      <c r="AL37" s="51"/>
      <c r="AM37" s="51"/>
      <c r="AN37" s="51"/>
      <c r="AO37" s="51"/>
      <c r="AP37" s="51"/>
      <c r="AQ37" s="52">
        <f t="shared" si="1"/>
        <v>0</v>
      </c>
      <c r="AR37" s="51"/>
      <c r="AS37" s="51"/>
      <c r="AT37" s="51"/>
      <c r="AU37" s="51"/>
      <c r="AV37" s="51"/>
      <c r="AW37" s="51"/>
      <c r="AX37" s="51"/>
      <c r="AY37" s="51"/>
      <c r="AZ37" s="51"/>
      <c r="BA37" s="51"/>
      <c r="BB37" s="51"/>
      <c r="BC37" s="52">
        <f t="shared" si="2"/>
        <v>0</v>
      </c>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2">
        <f t="shared" si="3"/>
        <v>0</v>
      </c>
      <c r="DD37" s="51"/>
      <c r="DE37" s="51"/>
      <c r="DF37" s="51"/>
      <c r="DG37" s="51"/>
      <c r="DH37" s="51"/>
      <c r="DI37" s="51"/>
      <c r="DJ37" s="51"/>
      <c r="DK37" s="51"/>
      <c r="DL37" s="51"/>
      <c r="DM37" s="51"/>
      <c r="DN37" s="51"/>
      <c r="DO37" s="52">
        <f t="shared" si="4"/>
        <v>0</v>
      </c>
      <c r="DP37" s="51"/>
      <c r="DQ37" s="51"/>
      <c r="DR37" s="51"/>
      <c r="DS37" s="51"/>
      <c r="DT37" s="51"/>
      <c r="DU37" s="51"/>
      <c r="DV37" s="51"/>
      <c r="DW37" s="51"/>
      <c r="DX37" s="51"/>
      <c r="DY37" s="51"/>
      <c r="DZ37" s="51"/>
      <c r="EA37" s="52">
        <f t="shared" si="5"/>
        <v>0</v>
      </c>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52">
        <f t="shared" si="6"/>
        <v>0</v>
      </c>
    </row>
    <row r="38" spans="2:156" ht="27" customHeight="1">
      <c r="B38" s="205" t="s">
        <v>804</v>
      </c>
      <c r="C38" s="27" t="s">
        <v>805</v>
      </c>
      <c r="D38" s="52">
        <f t="shared" ref="D38:AD38" si="13">SUM(D39:D40)</f>
        <v>0</v>
      </c>
      <c r="E38" s="52">
        <f t="shared" si="13"/>
        <v>0</v>
      </c>
      <c r="F38" s="52">
        <f t="shared" si="13"/>
        <v>0</v>
      </c>
      <c r="G38" s="52">
        <f t="shared" si="13"/>
        <v>0</v>
      </c>
      <c r="H38" s="52">
        <f t="shared" si="13"/>
        <v>0</v>
      </c>
      <c r="I38" s="52">
        <f t="shared" si="13"/>
        <v>0</v>
      </c>
      <c r="J38" s="52">
        <f t="shared" si="13"/>
        <v>0</v>
      </c>
      <c r="K38" s="52">
        <f t="shared" si="13"/>
        <v>0</v>
      </c>
      <c r="L38" s="52">
        <f t="shared" si="13"/>
        <v>0</v>
      </c>
      <c r="M38" s="52">
        <f t="shared" si="13"/>
        <v>0</v>
      </c>
      <c r="N38" s="52">
        <f t="shared" si="13"/>
        <v>0</v>
      </c>
      <c r="O38" s="52">
        <f t="shared" si="13"/>
        <v>0</v>
      </c>
      <c r="P38" s="52">
        <f t="shared" si="13"/>
        <v>0</v>
      </c>
      <c r="Q38" s="52">
        <f t="shared" si="13"/>
        <v>0</v>
      </c>
      <c r="R38" s="52">
        <f t="shared" si="13"/>
        <v>0</v>
      </c>
      <c r="S38" s="52">
        <f t="shared" si="13"/>
        <v>0</v>
      </c>
      <c r="T38" s="52">
        <f t="shared" si="13"/>
        <v>0</v>
      </c>
      <c r="U38" s="52">
        <f t="shared" si="13"/>
        <v>0</v>
      </c>
      <c r="V38" s="52">
        <f t="shared" si="13"/>
        <v>0</v>
      </c>
      <c r="W38" s="52">
        <f t="shared" si="13"/>
        <v>0</v>
      </c>
      <c r="X38" s="52">
        <f t="shared" si="13"/>
        <v>0</v>
      </c>
      <c r="Y38" s="52">
        <f t="shared" si="13"/>
        <v>0</v>
      </c>
      <c r="Z38" s="52">
        <f t="shared" si="13"/>
        <v>0</v>
      </c>
      <c r="AA38" s="52">
        <f t="shared" si="13"/>
        <v>0</v>
      </c>
      <c r="AB38" s="52">
        <f t="shared" si="13"/>
        <v>0</v>
      </c>
      <c r="AC38" s="52">
        <f t="shared" si="13"/>
        <v>0</v>
      </c>
      <c r="AD38" s="52">
        <f t="shared" si="13"/>
        <v>0</v>
      </c>
      <c r="AE38" s="52">
        <f t="shared" si="0"/>
        <v>0</v>
      </c>
      <c r="AF38" s="52">
        <f t="shared" ref="AF38:AP38" si="14">SUM(AF39:AF40)</f>
        <v>0</v>
      </c>
      <c r="AG38" s="52">
        <f t="shared" si="14"/>
        <v>0</v>
      </c>
      <c r="AH38" s="52">
        <f t="shared" si="14"/>
        <v>0</v>
      </c>
      <c r="AI38" s="52">
        <f t="shared" si="14"/>
        <v>0</v>
      </c>
      <c r="AJ38" s="52">
        <f t="shared" si="14"/>
        <v>0</v>
      </c>
      <c r="AK38" s="52">
        <f t="shared" si="14"/>
        <v>0</v>
      </c>
      <c r="AL38" s="52">
        <f t="shared" si="14"/>
        <v>0</v>
      </c>
      <c r="AM38" s="52">
        <f t="shared" si="14"/>
        <v>0</v>
      </c>
      <c r="AN38" s="52">
        <f t="shared" si="14"/>
        <v>0</v>
      </c>
      <c r="AO38" s="52">
        <f t="shared" si="14"/>
        <v>0</v>
      </c>
      <c r="AP38" s="52">
        <f t="shared" si="14"/>
        <v>0</v>
      </c>
      <c r="AQ38" s="52">
        <f t="shared" si="1"/>
        <v>0</v>
      </c>
      <c r="AR38" s="52">
        <f t="shared" ref="AR38:BB38" si="15">SUM(AR39:AR40)</f>
        <v>0</v>
      </c>
      <c r="AS38" s="52">
        <f t="shared" si="15"/>
        <v>0</v>
      </c>
      <c r="AT38" s="52">
        <f t="shared" si="15"/>
        <v>0</v>
      </c>
      <c r="AU38" s="52">
        <f t="shared" si="15"/>
        <v>0</v>
      </c>
      <c r="AV38" s="52">
        <f t="shared" si="15"/>
        <v>0</v>
      </c>
      <c r="AW38" s="52">
        <f t="shared" si="15"/>
        <v>0</v>
      </c>
      <c r="AX38" s="52">
        <f t="shared" si="15"/>
        <v>0</v>
      </c>
      <c r="AY38" s="52">
        <f t="shared" si="15"/>
        <v>0</v>
      </c>
      <c r="AZ38" s="52">
        <f t="shared" si="15"/>
        <v>0</v>
      </c>
      <c r="BA38" s="52">
        <f t="shared" si="15"/>
        <v>0</v>
      </c>
      <c r="BB38" s="52">
        <f t="shared" si="15"/>
        <v>0</v>
      </c>
      <c r="BC38" s="52">
        <f t="shared" si="2"/>
        <v>0</v>
      </c>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52">
        <f t="shared" ref="CB38:DB38" si="16">SUM(CB39:CB40)</f>
        <v>0</v>
      </c>
      <c r="CC38" s="52">
        <f t="shared" si="16"/>
        <v>0</v>
      </c>
      <c r="CD38" s="52">
        <f t="shared" si="16"/>
        <v>0</v>
      </c>
      <c r="CE38" s="52">
        <f t="shared" si="16"/>
        <v>0</v>
      </c>
      <c r="CF38" s="52">
        <f t="shared" si="16"/>
        <v>0</v>
      </c>
      <c r="CG38" s="52">
        <f t="shared" si="16"/>
        <v>0</v>
      </c>
      <c r="CH38" s="52">
        <f t="shared" si="16"/>
        <v>0</v>
      </c>
      <c r="CI38" s="52">
        <f t="shared" si="16"/>
        <v>0</v>
      </c>
      <c r="CJ38" s="52">
        <f t="shared" si="16"/>
        <v>0</v>
      </c>
      <c r="CK38" s="52">
        <f t="shared" si="16"/>
        <v>0</v>
      </c>
      <c r="CL38" s="52">
        <f t="shared" si="16"/>
        <v>0</v>
      </c>
      <c r="CM38" s="52">
        <f t="shared" si="16"/>
        <v>0</v>
      </c>
      <c r="CN38" s="52">
        <f t="shared" si="16"/>
        <v>0</v>
      </c>
      <c r="CO38" s="52">
        <f t="shared" si="16"/>
        <v>0</v>
      </c>
      <c r="CP38" s="52">
        <f t="shared" si="16"/>
        <v>0</v>
      </c>
      <c r="CQ38" s="52">
        <f t="shared" si="16"/>
        <v>0</v>
      </c>
      <c r="CR38" s="52">
        <f t="shared" si="16"/>
        <v>0</v>
      </c>
      <c r="CS38" s="52">
        <f t="shared" si="16"/>
        <v>0</v>
      </c>
      <c r="CT38" s="52">
        <f t="shared" si="16"/>
        <v>0</v>
      </c>
      <c r="CU38" s="52">
        <f t="shared" si="16"/>
        <v>0</v>
      </c>
      <c r="CV38" s="52">
        <f t="shared" si="16"/>
        <v>0</v>
      </c>
      <c r="CW38" s="52">
        <f t="shared" si="16"/>
        <v>0</v>
      </c>
      <c r="CX38" s="52">
        <f t="shared" si="16"/>
        <v>0</v>
      </c>
      <c r="CY38" s="52">
        <f t="shared" si="16"/>
        <v>0</v>
      </c>
      <c r="CZ38" s="52">
        <f t="shared" si="16"/>
        <v>0</v>
      </c>
      <c r="DA38" s="52">
        <f t="shared" si="16"/>
        <v>0</v>
      </c>
      <c r="DB38" s="52">
        <f t="shared" si="16"/>
        <v>0</v>
      </c>
      <c r="DC38" s="52">
        <f t="shared" si="3"/>
        <v>0</v>
      </c>
      <c r="DD38" s="52">
        <f t="shared" ref="DD38:DN38" si="17">SUM(DD39:DD40)</f>
        <v>0</v>
      </c>
      <c r="DE38" s="52">
        <f t="shared" si="17"/>
        <v>0</v>
      </c>
      <c r="DF38" s="52">
        <f t="shared" si="17"/>
        <v>0</v>
      </c>
      <c r="DG38" s="52">
        <f t="shared" si="17"/>
        <v>0</v>
      </c>
      <c r="DH38" s="52">
        <f t="shared" si="17"/>
        <v>0</v>
      </c>
      <c r="DI38" s="52">
        <f t="shared" si="17"/>
        <v>0</v>
      </c>
      <c r="DJ38" s="52">
        <f t="shared" si="17"/>
        <v>0</v>
      </c>
      <c r="DK38" s="52">
        <f t="shared" si="17"/>
        <v>0</v>
      </c>
      <c r="DL38" s="52">
        <f t="shared" si="17"/>
        <v>0</v>
      </c>
      <c r="DM38" s="52">
        <f t="shared" si="17"/>
        <v>0</v>
      </c>
      <c r="DN38" s="52">
        <f t="shared" si="17"/>
        <v>0</v>
      </c>
      <c r="DO38" s="52">
        <f t="shared" si="4"/>
        <v>0</v>
      </c>
      <c r="DP38" s="52">
        <f t="shared" ref="DP38:DZ38" si="18">SUM(DP39:DP40)</f>
        <v>0</v>
      </c>
      <c r="DQ38" s="52">
        <f t="shared" si="18"/>
        <v>0</v>
      </c>
      <c r="DR38" s="52">
        <f t="shared" si="18"/>
        <v>0</v>
      </c>
      <c r="DS38" s="52">
        <f t="shared" si="18"/>
        <v>0</v>
      </c>
      <c r="DT38" s="52">
        <f t="shared" si="18"/>
        <v>0</v>
      </c>
      <c r="DU38" s="52">
        <f t="shared" si="18"/>
        <v>0</v>
      </c>
      <c r="DV38" s="52">
        <f t="shared" si="18"/>
        <v>0</v>
      </c>
      <c r="DW38" s="52">
        <f t="shared" si="18"/>
        <v>0</v>
      </c>
      <c r="DX38" s="52">
        <f t="shared" si="18"/>
        <v>0</v>
      </c>
      <c r="DY38" s="52">
        <f t="shared" si="18"/>
        <v>0</v>
      </c>
      <c r="DZ38" s="52">
        <f t="shared" si="18"/>
        <v>0</v>
      </c>
      <c r="EA38" s="52">
        <f t="shared" si="5"/>
        <v>0</v>
      </c>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52">
        <f t="shared" si="6"/>
        <v>0</v>
      </c>
    </row>
    <row r="39" spans="2:156" ht="27" customHeight="1">
      <c r="B39" s="207" t="s">
        <v>806</v>
      </c>
      <c r="C39" s="27" t="s">
        <v>807</v>
      </c>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2">
        <f t="shared" si="0"/>
        <v>0</v>
      </c>
      <c r="AF39" s="51"/>
      <c r="AG39" s="51"/>
      <c r="AH39" s="51"/>
      <c r="AI39" s="51"/>
      <c r="AJ39" s="51"/>
      <c r="AK39" s="51"/>
      <c r="AL39" s="51"/>
      <c r="AM39" s="51"/>
      <c r="AN39" s="51"/>
      <c r="AO39" s="51"/>
      <c r="AP39" s="51"/>
      <c r="AQ39" s="52">
        <f t="shared" si="1"/>
        <v>0</v>
      </c>
      <c r="AR39" s="51"/>
      <c r="AS39" s="51"/>
      <c r="AT39" s="51"/>
      <c r="AU39" s="51"/>
      <c r="AV39" s="51"/>
      <c r="AW39" s="51"/>
      <c r="AX39" s="51"/>
      <c r="AY39" s="51"/>
      <c r="AZ39" s="51"/>
      <c r="BA39" s="51"/>
      <c r="BB39" s="51"/>
      <c r="BC39" s="52">
        <f t="shared" si="2"/>
        <v>0</v>
      </c>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2">
        <f t="shared" si="3"/>
        <v>0</v>
      </c>
      <c r="DD39" s="51"/>
      <c r="DE39" s="51"/>
      <c r="DF39" s="51"/>
      <c r="DG39" s="51"/>
      <c r="DH39" s="51"/>
      <c r="DI39" s="51"/>
      <c r="DJ39" s="51"/>
      <c r="DK39" s="51"/>
      <c r="DL39" s="51"/>
      <c r="DM39" s="51"/>
      <c r="DN39" s="51"/>
      <c r="DO39" s="52">
        <f t="shared" si="4"/>
        <v>0</v>
      </c>
      <c r="DP39" s="51"/>
      <c r="DQ39" s="51"/>
      <c r="DR39" s="51"/>
      <c r="DS39" s="51"/>
      <c r="DT39" s="51"/>
      <c r="DU39" s="51"/>
      <c r="DV39" s="51"/>
      <c r="DW39" s="51"/>
      <c r="DX39" s="51"/>
      <c r="DY39" s="51"/>
      <c r="DZ39" s="51"/>
      <c r="EA39" s="52">
        <f t="shared" si="5"/>
        <v>0</v>
      </c>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52">
        <f t="shared" si="6"/>
        <v>0</v>
      </c>
    </row>
    <row r="40" spans="2:156" ht="27" customHeight="1">
      <c r="B40" s="207" t="s">
        <v>808</v>
      </c>
      <c r="C40" s="27" t="s">
        <v>809</v>
      </c>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2">
        <f t="shared" si="0"/>
        <v>0</v>
      </c>
      <c r="AF40" s="51"/>
      <c r="AG40" s="51"/>
      <c r="AH40" s="51"/>
      <c r="AI40" s="51"/>
      <c r="AJ40" s="51"/>
      <c r="AK40" s="51"/>
      <c r="AL40" s="51"/>
      <c r="AM40" s="51"/>
      <c r="AN40" s="51"/>
      <c r="AO40" s="51"/>
      <c r="AP40" s="51"/>
      <c r="AQ40" s="52">
        <f t="shared" si="1"/>
        <v>0</v>
      </c>
      <c r="AR40" s="51"/>
      <c r="AS40" s="51"/>
      <c r="AT40" s="51"/>
      <c r="AU40" s="51"/>
      <c r="AV40" s="51"/>
      <c r="AW40" s="51"/>
      <c r="AX40" s="51"/>
      <c r="AY40" s="51"/>
      <c r="AZ40" s="51"/>
      <c r="BA40" s="51"/>
      <c r="BB40" s="51"/>
      <c r="BC40" s="52">
        <f t="shared" si="2"/>
        <v>0</v>
      </c>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2">
        <f t="shared" si="3"/>
        <v>0</v>
      </c>
      <c r="DD40" s="51"/>
      <c r="DE40" s="51"/>
      <c r="DF40" s="51"/>
      <c r="DG40" s="51"/>
      <c r="DH40" s="51"/>
      <c r="DI40" s="51"/>
      <c r="DJ40" s="51"/>
      <c r="DK40" s="51"/>
      <c r="DL40" s="51"/>
      <c r="DM40" s="51"/>
      <c r="DN40" s="51"/>
      <c r="DO40" s="52">
        <f t="shared" si="4"/>
        <v>0</v>
      </c>
      <c r="DP40" s="51"/>
      <c r="DQ40" s="51"/>
      <c r="DR40" s="51"/>
      <c r="DS40" s="51"/>
      <c r="DT40" s="51"/>
      <c r="DU40" s="51"/>
      <c r="DV40" s="51"/>
      <c r="DW40" s="51"/>
      <c r="DX40" s="51"/>
      <c r="DY40" s="51"/>
      <c r="DZ40" s="51"/>
      <c r="EA40" s="52">
        <f t="shared" si="5"/>
        <v>0</v>
      </c>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52">
        <f t="shared" si="6"/>
        <v>0</v>
      </c>
    </row>
    <row r="41" spans="2:156" ht="27" customHeight="1">
      <c r="B41" s="207" t="s">
        <v>810</v>
      </c>
      <c r="C41" s="27" t="s">
        <v>811</v>
      </c>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row>
    <row r="42" spans="2:156" ht="27" customHeight="1">
      <c r="B42" s="205" t="s">
        <v>812</v>
      </c>
      <c r="C42" s="27" t="s">
        <v>813</v>
      </c>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2">
        <f>SUM(D42:AD42)</f>
        <v>0</v>
      </c>
      <c r="AF42" s="51"/>
      <c r="AG42" s="51"/>
      <c r="AH42" s="51"/>
      <c r="AI42" s="51"/>
      <c r="AJ42" s="51"/>
      <c r="AK42" s="51"/>
      <c r="AL42" s="51"/>
      <c r="AM42" s="51"/>
      <c r="AN42" s="51"/>
      <c r="AO42" s="51"/>
      <c r="AP42" s="51"/>
      <c r="AQ42" s="52">
        <f>SUM(AF42:AP42)</f>
        <v>0</v>
      </c>
      <c r="AR42" s="51"/>
      <c r="AS42" s="51"/>
      <c r="AT42" s="51"/>
      <c r="AU42" s="51"/>
      <c r="AV42" s="51"/>
      <c r="AW42" s="51"/>
      <c r="AX42" s="51"/>
      <c r="AY42" s="51"/>
      <c r="AZ42" s="51"/>
      <c r="BA42" s="51"/>
      <c r="BB42" s="51"/>
      <c r="BC42" s="52">
        <f>SUM(AR42:BB42)</f>
        <v>0</v>
      </c>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2">
        <f>SUM(CB42:DB42)</f>
        <v>0</v>
      </c>
      <c r="DD42" s="51"/>
      <c r="DE42" s="51"/>
      <c r="DF42" s="51"/>
      <c r="DG42" s="51"/>
      <c r="DH42" s="51"/>
      <c r="DI42" s="51"/>
      <c r="DJ42" s="51"/>
      <c r="DK42" s="51"/>
      <c r="DL42" s="51"/>
      <c r="DM42" s="51"/>
      <c r="DN42" s="51"/>
      <c r="DO42" s="52">
        <f>SUM(DD42:DN42)</f>
        <v>0</v>
      </c>
      <c r="DP42" s="51"/>
      <c r="DQ42" s="51"/>
      <c r="DR42" s="51"/>
      <c r="DS42" s="51"/>
      <c r="DT42" s="51"/>
      <c r="DU42" s="51"/>
      <c r="DV42" s="51"/>
      <c r="DW42" s="51"/>
      <c r="DX42" s="51"/>
      <c r="DY42" s="51"/>
      <c r="DZ42" s="51"/>
      <c r="EA42" s="52">
        <f>SUM(DP42:DZ42)</f>
        <v>0</v>
      </c>
      <c r="EB42" s="66"/>
      <c r="EC42" s="66"/>
      <c r="ED42" s="66"/>
      <c r="EE42" s="66"/>
      <c r="EF42" s="66"/>
      <c r="EG42" s="66"/>
      <c r="EH42" s="66"/>
      <c r="EI42" s="66"/>
      <c r="EJ42" s="66"/>
      <c r="EK42" s="66"/>
      <c r="EL42" s="66"/>
      <c r="EM42" s="66"/>
      <c r="EN42" s="66"/>
      <c r="EO42" s="66"/>
      <c r="EP42" s="66"/>
      <c r="EQ42" s="66"/>
      <c r="ER42" s="66"/>
      <c r="ES42" s="66"/>
      <c r="ET42" s="66"/>
      <c r="EU42" s="66"/>
      <c r="EV42" s="66"/>
      <c r="EW42" s="66"/>
      <c r="EX42" s="66"/>
      <c r="EY42" s="66"/>
      <c r="EZ42" s="52">
        <f>SUM(AE42,AQ42,BC42,BO42,CA42,DC42,DO42,EA42,EM42,EY42)</f>
        <v>0</v>
      </c>
    </row>
    <row r="43" spans="2:156" ht="27" customHeight="1">
      <c r="B43" s="204" t="s">
        <v>814</v>
      </c>
      <c r="C43" s="27" t="s">
        <v>815</v>
      </c>
      <c r="D43" s="67">
        <f t="shared" ref="D43:AD43" si="19">D31+D32+D33+D34+D38+D42</f>
        <v>0</v>
      </c>
      <c r="E43" s="67">
        <f t="shared" si="19"/>
        <v>0</v>
      </c>
      <c r="F43" s="67">
        <f t="shared" si="19"/>
        <v>0</v>
      </c>
      <c r="G43" s="67">
        <f t="shared" si="19"/>
        <v>0</v>
      </c>
      <c r="H43" s="67">
        <f t="shared" si="19"/>
        <v>0</v>
      </c>
      <c r="I43" s="67">
        <f t="shared" si="19"/>
        <v>0</v>
      </c>
      <c r="J43" s="67">
        <f t="shared" si="19"/>
        <v>0</v>
      </c>
      <c r="K43" s="67">
        <f t="shared" si="19"/>
        <v>0</v>
      </c>
      <c r="L43" s="67">
        <f t="shared" si="19"/>
        <v>0</v>
      </c>
      <c r="M43" s="67">
        <f t="shared" si="19"/>
        <v>0</v>
      </c>
      <c r="N43" s="67">
        <f t="shared" si="19"/>
        <v>0</v>
      </c>
      <c r="O43" s="67">
        <f t="shared" si="19"/>
        <v>0</v>
      </c>
      <c r="P43" s="67">
        <f t="shared" si="19"/>
        <v>0</v>
      </c>
      <c r="Q43" s="67">
        <f t="shared" si="19"/>
        <v>0</v>
      </c>
      <c r="R43" s="67">
        <f t="shared" si="19"/>
        <v>0</v>
      </c>
      <c r="S43" s="67">
        <f t="shared" si="19"/>
        <v>0</v>
      </c>
      <c r="T43" s="67">
        <f t="shared" si="19"/>
        <v>0</v>
      </c>
      <c r="U43" s="67">
        <f t="shared" si="19"/>
        <v>0</v>
      </c>
      <c r="V43" s="67">
        <f t="shared" si="19"/>
        <v>0</v>
      </c>
      <c r="W43" s="67">
        <f t="shared" si="19"/>
        <v>0</v>
      </c>
      <c r="X43" s="67">
        <f t="shared" si="19"/>
        <v>0</v>
      </c>
      <c r="Y43" s="67">
        <f t="shared" si="19"/>
        <v>0</v>
      </c>
      <c r="Z43" s="67">
        <f t="shared" si="19"/>
        <v>0</v>
      </c>
      <c r="AA43" s="67">
        <f t="shared" si="19"/>
        <v>0</v>
      </c>
      <c r="AB43" s="67">
        <f t="shared" si="19"/>
        <v>0</v>
      </c>
      <c r="AC43" s="67">
        <f t="shared" si="19"/>
        <v>0</v>
      </c>
      <c r="AD43" s="67">
        <f t="shared" si="19"/>
        <v>0</v>
      </c>
      <c r="AE43" s="67">
        <f>SUM(D43:AD43)</f>
        <v>0</v>
      </c>
      <c r="AF43" s="67">
        <f t="shared" ref="AF43:AP43" si="20">AF31+AF32+AF33+AF34+AF38+AF42</f>
        <v>0</v>
      </c>
      <c r="AG43" s="67">
        <f t="shared" si="20"/>
        <v>0</v>
      </c>
      <c r="AH43" s="67">
        <f t="shared" si="20"/>
        <v>0</v>
      </c>
      <c r="AI43" s="67">
        <f t="shared" si="20"/>
        <v>0</v>
      </c>
      <c r="AJ43" s="67">
        <f t="shared" si="20"/>
        <v>0</v>
      </c>
      <c r="AK43" s="67">
        <f t="shared" si="20"/>
        <v>0</v>
      </c>
      <c r="AL43" s="67">
        <f t="shared" si="20"/>
        <v>0</v>
      </c>
      <c r="AM43" s="67">
        <f t="shared" si="20"/>
        <v>0</v>
      </c>
      <c r="AN43" s="67">
        <f t="shared" si="20"/>
        <v>0</v>
      </c>
      <c r="AO43" s="67">
        <f t="shared" si="20"/>
        <v>0</v>
      </c>
      <c r="AP43" s="67">
        <f t="shared" si="20"/>
        <v>0</v>
      </c>
      <c r="AQ43" s="67">
        <f>SUM(AF43:AP43)</f>
        <v>0</v>
      </c>
      <c r="AR43" s="67">
        <f t="shared" ref="AR43:BB43" si="21">AR31+AR32+AR33+AR34+AR38+AR42</f>
        <v>0</v>
      </c>
      <c r="AS43" s="67">
        <f t="shared" si="21"/>
        <v>0</v>
      </c>
      <c r="AT43" s="67">
        <f t="shared" si="21"/>
        <v>0</v>
      </c>
      <c r="AU43" s="67">
        <f t="shared" si="21"/>
        <v>0</v>
      </c>
      <c r="AV43" s="67">
        <f t="shared" si="21"/>
        <v>0</v>
      </c>
      <c r="AW43" s="67">
        <f t="shared" si="21"/>
        <v>0</v>
      </c>
      <c r="AX43" s="67">
        <f t="shared" si="21"/>
        <v>0</v>
      </c>
      <c r="AY43" s="67">
        <f t="shared" si="21"/>
        <v>0</v>
      </c>
      <c r="AZ43" s="67">
        <f t="shared" si="21"/>
        <v>0</v>
      </c>
      <c r="BA43" s="67">
        <f t="shared" si="21"/>
        <v>0</v>
      </c>
      <c r="BB43" s="67">
        <f t="shared" si="21"/>
        <v>0</v>
      </c>
      <c r="BC43" s="67">
        <f>SUM(AR43:BB43)</f>
        <v>0</v>
      </c>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7">
        <f t="shared" ref="CB43:DB43" si="22">CB31+CB32+CB33+CB34+CB38+CB42</f>
        <v>0</v>
      </c>
      <c r="CC43" s="67">
        <f t="shared" si="22"/>
        <v>0</v>
      </c>
      <c r="CD43" s="67">
        <f t="shared" si="22"/>
        <v>0</v>
      </c>
      <c r="CE43" s="67">
        <f t="shared" si="22"/>
        <v>0</v>
      </c>
      <c r="CF43" s="67">
        <f t="shared" si="22"/>
        <v>0</v>
      </c>
      <c r="CG43" s="67">
        <f t="shared" si="22"/>
        <v>0</v>
      </c>
      <c r="CH43" s="67">
        <f t="shared" si="22"/>
        <v>0</v>
      </c>
      <c r="CI43" s="67">
        <f t="shared" si="22"/>
        <v>0</v>
      </c>
      <c r="CJ43" s="67">
        <f t="shared" si="22"/>
        <v>0</v>
      </c>
      <c r="CK43" s="67">
        <f t="shared" si="22"/>
        <v>0</v>
      </c>
      <c r="CL43" s="67">
        <f t="shared" si="22"/>
        <v>0</v>
      </c>
      <c r="CM43" s="67">
        <f t="shared" si="22"/>
        <v>0</v>
      </c>
      <c r="CN43" s="67">
        <f t="shared" si="22"/>
        <v>0</v>
      </c>
      <c r="CO43" s="67">
        <f t="shared" si="22"/>
        <v>0</v>
      </c>
      <c r="CP43" s="67">
        <f t="shared" si="22"/>
        <v>0</v>
      </c>
      <c r="CQ43" s="67">
        <f t="shared" si="22"/>
        <v>0</v>
      </c>
      <c r="CR43" s="67">
        <f t="shared" si="22"/>
        <v>0</v>
      </c>
      <c r="CS43" s="67">
        <f t="shared" si="22"/>
        <v>0</v>
      </c>
      <c r="CT43" s="67">
        <f t="shared" si="22"/>
        <v>0</v>
      </c>
      <c r="CU43" s="67">
        <f t="shared" si="22"/>
        <v>0</v>
      </c>
      <c r="CV43" s="67">
        <f t="shared" si="22"/>
        <v>0</v>
      </c>
      <c r="CW43" s="67">
        <f t="shared" si="22"/>
        <v>0</v>
      </c>
      <c r="CX43" s="67">
        <f t="shared" si="22"/>
        <v>0</v>
      </c>
      <c r="CY43" s="67">
        <f t="shared" si="22"/>
        <v>0</v>
      </c>
      <c r="CZ43" s="67">
        <f t="shared" si="22"/>
        <v>0</v>
      </c>
      <c r="DA43" s="67">
        <f t="shared" si="22"/>
        <v>0</v>
      </c>
      <c r="DB43" s="67">
        <f t="shared" si="22"/>
        <v>0</v>
      </c>
      <c r="DC43" s="67">
        <f>SUM(CB43:DB43)</f>
        <v>0</v>
      </c>
      <c r="DD43" s="67">
        <f t="shared" ref="DD43:DN43" si="23">DD31+DD32+DD33+DD34+DD38+DD42</f>
        <v>0</v>
      </c>
      <c r="DE43" s="67">
        <f t="shared" si="23"/>
        <v>0</v>
      </c>
      <c r="DF43" s="67">
        <f t="shared" si="23"/>
        <v>0</v>
      </c>
      <c r="DG43" s="67">
        <f t="shared" si="23"/>
        <v>0</v>
      </c>
      <c r="DH43" s="67">
        <f t="shared" si="23"/>
        <v>0</v>
      </c>
      <c r="DI43" s="67">
        <f t="shared" si="23"/>
        <v>0</v>
      </c>
      <c r="DJ43" s="67">
        <f t="shared" si="23"/>
        <v>0</v>
      </c>
      <c r="DK43" s="67">
        <f t="shared" si="23"/>
        <v>0</v>
      </c>
      <c r="DL43" s="67">
        <f t="shared" si="23"/>
        <v>0</v>
      </c>
      <c r="DM43" s="67">
        <f t="shared" si="23"/>
        <v>0</v>
      </c>
      <c r="DN43" s="67">
        <f t="shared" si="23"/>
        <v>0</v>
      </c>
      <c r="DO43" s="67">
        <f>SUM(DD43:DN43)</f>
        <v>0</v>
      </c>
      <c r="DP43" s="67">
        <f t="shared" ref="DP43:DZ43" si="24">DP31+DP32+DP33+DP34+DP38+DP42</f>
        <v>0</v>
      </c>
      <c r="DQ43" s="67">
        <f t="shared" si="24"/>
        <v>0</v>
      </c>
      <c r="DR43" s="67">
        <f t="shared" si="24"/>
        <v>0</v>
      </c>
      <c r="DS43" s="67">
        <f t="shared" si="24"/>
        <v>0</v>
      </c>
      <c r="DT43" s="67">
        <f t="shared" si="24"/>
        <v>0</v>
      </c>
      <c r="DU43" s="67">
        <f t="shared" si="24"/>
        <v>0</v>
      </c>
      <c r="DV43" s="67">
        <f t="shared" si="24"/>
        <v>0</v>
      </c>
      <c r="DW43" s="67">
        <f t="shared" si="24"/>
        <v>0</v>
      </c>
      <c r="DX43" s="67">
        <f t="shared" si="24"/>
        <v>0</v>
      </c>
      <c r="DY43" s="67">
        <f t="shared" si="24"/>
        <v>0</v>
      </c>
      <c r="DZ43" s="67">
        <f t="shared" si="24"/>
        <v>0</v>
      </c>
      <c r="EA43" s="67">
        <f>SUM(DP43:DZ43)</f>
        <v>0</v>
      </c>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7">
        <f>SUM(AE43,AQ43,BC43,BO43,CA43,DC43,DO43,EA43,EM43,EY43)</f>
        <v>0</v>
      </c>
    </row>
    <row r="44" spans="2:156" ht="27" customHeight="1">
      <c r="B44" s="205" t="s">
        <v>810</v>
      </c>
      <c r="C44" s="27" t="s">
        <v>816</v>
      </c>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c r="EO44" s="55"/>
      <c r="EP44" s="55"/>
      <c r="EQ44" s="55"/>
      <c r="ER44" s="55"/>
      <c r="ES44" s="55"/>
      <c r="ET44" s="55"/>
      <c r="EU44" s="55"/>
      <c r="EV44" s="55"/>
      <c r="EW44" s="55"/>
      <c r="EX44" s="55"/>
      <c r="EY44" s="55"/>
      <c r="EZ44" s="55"/>
    </row>
    <row r="45" spans="2:156" ht="27" customHeight="1">
      <c r="B45" s="205" t="s">
        <v>810</v>
      </c>
      <c r="C45" s="27" t="s">
        <v>817</v>
      </c>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69"/>
      <c r="EY45" s="69"/>
      <c r="EZ45" s="69"/>
    </row>
    <row r="46" spans="2:156" ht="27" customHeight="1">
      <c r="B46" s="205" t="s">
        <v>818</v>
      </c>
      <c r="C46" s="27" t="s">
        <v>819</v>
      </c>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2">
        <f>SUM(D46:AD46)</f>
        <v>0</v>
      </c>
      <c r="AF46" s="51"/>
      <c r="AG46" s="51"/>
      <c r="AH46" s="51"/>
      <c r="AI46" s="51"/>
      <c r="AJ46" s="51"/>
      <c r="AK46" s="51"/>
      <c r="AL46" s="51"/>
      <c r="AM46" s="51"/>
      <c r="AN46" s="51"/>
      <c r="AO46" s="51"/>
      <c r="AP46" s="51"/>
      <c r="AQ46" s="52">
        <f>SUM(AF46:AP46)</f>
        <v>0</v>
      </c>
      <c r="AR46" s="51"/>
      <c r="AS46" s="51"/>
      <c r="AT46" s="51"/>
      <c r="AU46" s="51"/>
      <c r="AV46" s="51"/>
      <c r="AW46" s="51"/>
      <c r="AX46" s="51"/>
      <c r="AY46" s="51"/>
      <c r="AZ46" s="51"/>
      <c r="BA46" s="51"/>
      <c r="BB46" s="51"/>
      <c r="BC46" s="52">
        <f>SUM(AR46:BB46)</f>
        <v>0</v>
      </c>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f>SUM(CB46:DB46)</f>
        <v>0</v>
      </c>
      <c r="DD46" s="51"/>
      <c r="DE46" s="51"/>
      <c r="DF46" s="51"/>
      <c r="DG46" s="51"/>
      <c r="DH46" s="51"/>
      <c r="DI46" s="51"/>
      <c r="DJ46" s="51"/>
      <c r="DK46" s="51"/>
      <c r="DL46" s="51"/>
      <c r="DM46" s="51"/>
      <c r="DN46" s="51"/>
      <c r="DO46" s="52">
        <f>SUM(DD46:DN46)</f>
        <v>0</v>
      </c>
      <c r="DP46" s="51"/>
      <c r="DQ46" s="51"/>
      <c r="DR46" s="51"/>
      <c r="DS46" s="51"/>
      <c r="DT46" s="51"/>
      <c r="DU46" s="51"/>
      <c r="DV46" s="51"/>
      <c r="DW46" s="51"/>
      <c r="DX46" s="51"/>
      <c r="DY46" s="51"/>
      <c r="DZ46" s="51"/>
      <c r="EA46" s="52">
        <f>SUM(DP46:DZ46)</f>
        <v>0</v>
      </c>
      <c r="EB46" s="66"/>
      <c r="EC46" s="66"/>
      <c r="ED46" s="66"/>
      <c r="EE46" s="66"/>
      <c r="EF46" s="66"/>
      <c r="EG46" s="66"/>
      <c r="EH46" s="66"/>
      <c r="EI46" s="66"/>
      <c r="EJ46" s="66"/>
      <c r="EK46" s="66"/>
      <c r="EL46" s="66"/>
      <c r="EM46" s="66"/>
      <c r="EN46" s="66"/>
      <c r="EO46" s="66"/>
      <c r="EP46" s="66"/>
      <c r="EQ46" s="66"/>
      <c r="ER46" s="66"/>
      <c r="ES46" s="66"/>
      <c r="ET46" s="66"/>
      <c r="EU46" s="66"/>
      <c r="EV46" s="66"/>
      <c r="EW46" s="66"/>
      <c r="EX46" s="66"/>
      <c r="EY46" s="66"/>
      <c r="EZ46" s="52">
        <f>SUM(AE46,AQ46,BC46,BO46,CA46,DC46,DO46,EA46,EM46,EY46)</f>
        <v>0</v>
      </c>
    </row>
    <row r="47" spans="2:156" ht="27" customHeight="1">
      <c r="B47" s="204" t="s">
        <v>820</v>
      </c>
      <c r="C47" s="27" t="s">
        <v>821</v>
      </c>
      <c r="D47" s="67">
        <f t="shared" ref="D47:AD47" si="25">D44+D45+D46</f>
        <v>0</v>
      </c>
      <c r="E47" s="67">
        <f t="shared" si="25"/>
        <v>0</v>
      </c>
      <c r="F47" s="67">
        <f t="shared" si="25"/>
        <v>0</v>
      </c>
      <c r="G47" s="67">
        <f t="shared" si="25"/>
        <v>0</v>
      </c>
      <c r="H47" s="67">
        <f t="shared" si="25"/>
        <v>0</v>
      </c>
      <c r="I47" s="67">
        <f t="shared" si="25"/>
        <v>0</v>
      </c>
      <c r="J47" s="67">
        <f t="shared" si="25"/>
        <v>0</v>
      </c>
      <c r="K47" s="67">
        <f t="shared" si="25"/>
        <v>0</v>
      </c>
      <c r="L47" s="67">
        <f t="shared" si="25"/>
        <v>0</v>
      </c>
      <c r="M47" s="67">
        <f t="shared" si="25"/>
        <v>0</v>
      </c>
      <c r="N47" s="67">
        <f t="shared" si="25"/>
        <v>0</v>
      </c>
      <c r="O47" s="67">
        <f t="shared" si="25"/>
        <v>0</v>
      </c>
      <c r="P47" s="67">
        <f t="shared" si="25"/>
        <v>0</v>
      </c>
      <c r="Q47" s="67">
        <f t="shared" si="25"/>
        <v>0</v>
      </c>
      <c r="R47" s="67">
        <f t="shared" si="25"/>
        <v>0</v>
      </c>
      <c r="S47" s="67">
        <f t="shared" si="25"/>
        <v>0</v>
      </c>
      <c r="T47" s="67">
        <f t="shared" si="25"/>
        <v>0</v>
      </c>
      <c r="U47" s="67">
        <f t="shared" si="25"/>
        <v>0</v>
      </c>
      <c r="V47" s="67">
        <f t="shared" si="25"/>
        <v>0</v>
      </c>
      <c r="W47" s="67">
        <f t="shared" si="25"/>
        <v>0</v>
      </c>
      <c r="X47" s="67">
        <f t="shared" si="25"/>
        <v>0</v>
      </c>
      <c r="Y47" s="67">
        <f t="shared" si="25"/>
        <v>0</v>
      </c>
      <c r="Z47" s="67">
        <f t="shared" si="25"/>
        <v>0</v>
      </c>
      <c r="AA47" s="67">
        <f t="shared" si="25"/>
        <v>0</v>
      </c>
      <c r="AB47" s="67">
        <f t="shared" si="25"/>
        <v>0</v>
      </c>
      <c r="AC47" s="67">
        <f t="shared" si="25"/>
        <v>0</v>
      </c>
      <c r="AD47" s="67">
        <f t="shared" si="25"/>
        <v>0</v>
      </c>
      <c r="AE47" s="67">
        <f>SUM(D47:AD47)</f>
        <v>0</v>
      </c>
      <c r="AF47" s="67">
        <f t="shared" ref="AF47:AP47" si="26">AF44+AF45+AF46</f>
        <v>0</v>
      </c>
      <c r="AG47" s="67">
        <f t="shared" si="26"/>
        <v>0</v>
      </c>
      <c r="AH47" s="67">
        <f t="shared" si="26"/>
        <v>0</v>
      </c>
      <c r="AI47" s="67">
        <f t="shared" si="26"/>
        <v>0</v>
      </c>
      <c r="AJ47" s="67">
        <f t="shared" si="26"/>
        <v>0</v>
      </c>
      <c r="AK47" s="67">
        <f t="shared" si="26"/>
        <v>0</v>
      </c>
      <c r="AL47" s="67">
        <f t="shared" si="26"/>
        <v>0</v>
      </c>
      <c r="AM47" s="67">
        <f t="shared" si="26"/>
        <v>0</v>
      </c>
      <c r="AN47" s="67">
        <f t="shared" si="26"/>
        <v>0</v>
      </c>
      <c r="AO47" s="67">
        <f t="shared" si="26"/>
        <v>0</v>
      </c>
      <c r="AP47" s="67">
        <f t="shared" si="26"/>
        <v>0</v>
      </c>
      <c r="AQ47" s="67">
        <f>SUM(AF47:AP47)</f>
        <v>0</v>
      </c>
      <c r="AR47" s="67">
        <f t="shared" ref="AR47:BB47" si="27">AR44+AR45+AR46</f>
        <v>0</v>
      </c>
      <c r="AS47" s="67">
        <f t="shared" si="27"/>
        <v>0</v>
      </c>
      <c r="AT47" s="67">
        <f t="shared" si="27"/>
        <v>0</v>
      </c>
      <c r="AU47" s="67">
        <f t="shared" si="27"/>
        <v>0</v>
      </c>
      <c r="AV47" s="67">
        <f t="shared" si="27"/>
        <v>0</v>
      </c>
      <c r="AW47" s="67">
        <f t="shared" si="27"/>
        <v>0</v>
      </c>
      <c r="AX47" s="67">
        <f t="shared" si="27"/>
        <v>0</v>
      </c>
      <c r="AY47" s="67">
        <f t="shared" si="27"/>
        <v>0</v>
      </c>
      <c r="AZ47" s="67">
        <f t="shared" si="27"/>
        <v>0</v>
      </c>
      <c r="BA47" s="67">
        <f t="shared" si="27"/>
        <v>0</v>
      </c>
      <c r="BB47" s="67">
        <f t="shared" si="27"/>
        <v>0</v>
      </c>
      <c r="BC47" s="67">
        <f>SUM(AR47:BB47)</f>
        <v>0</v>
      </c>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7">
        <f t="shared" ref="CB47:DB47" si="28">CB44+CB45+CB46</f>
        <v>0</v>
      </c>
      <c r="CC47" s="67">
        <f t="shared" si="28"/>
        <v>0</v>
      </c>
      <c r="CD47" s="67">
        <f t="shared" si="28"/>
        <v>0</v>
      </c>
      <c r="CE47" s="67">
        <f t="shared" si="28"/>
        <v>0</v>
      </c>
      <c r="CF47" s="67">
        <f t="shared" si="28"/>
        <v>0</v>
      </c>
      <c r="CG47" s="67">
        <f t="shared" si="28"/>
        <v>0</v>
      </c>
      <c r="CH47" s="67">
        <f t="shared" si="28"/>
        <v>0</v>
      </c>
      <c r="CI47" s="67">
        <f t="shared" si="28"/>
        <v>0</v>
      </c>
      <c r="CJ47" s="67">
        <f t="shared" si="28"/>
        <v>0</v>
      </c>
      <c r="CK47" s="67">
        <f t="shared" si="28"/>
        <v>0</v>
      </c>
      <c r="CL47" s="67">
        <f t="shared" si="28"/>
        <v>0</v>
      </c>
      <c r="CM47" s="67">
        <f t="shared" si="28"/>
        <v>0</v>
      </c>
      <c r="CN47" s="67">
        <f t="shared" si="28"/>
        <v>0</v>
      </c>
      <c r="CO47" s="67">
        <f t="shared" si="28"/>
        <v>0</v>
      </c>
      <c r="CP47" s="67">
        <f t="shared" si="28"/>
        <v>0</v>
      </c>
      <c r="CQ47" s="67">
        <f t="shared" si="28"/>
        <v>0</v>
      </c>
      <c r="CR47" s="67">
        <f t="shared" si="28"/>
        <v>0</v>
      </c>
      <c r="CS47" s="67">
        <f t="shared" si="28"/>
        <v>0</v>
      </c>
      <c r="CT47" s="67">
        <f t="shared" si="28"/>
        <v>0</v>
      </c>
      <c r="CU47" s="67">
        <f t="shared" si="28"/>
        <v>0</v>
      </c>
      <c r="CV47" s="67">
        <f t="shared" si="28"/>
        <v>0</v>
      </c>
      <c r="CW47" s="67">
        <f t="shared" si="28"/>
        <v>0</v>
      </c>
      <c r="CX47" s="67">
        <f t="shared" si="28"/>
        <v>0</v>
      </c>
      <c r="CY47" s="67">
        <f t="shared" si="28"/>
        <v>0</v>
      </c>
      <c r="CZ47" s="67">
        <f t="shared" si="28"/>
        <v>0</v>
      </c>
      <c r="DA47" s="67">
        <f t="shared" si="28"/>
        <v>0</v>
      </c>
      <c r="DB47" s="67">
        <f t="shared" si="28"/>
        <v>0</v>
      </c>
      <c r="DC47" s="67">
        <f>SUM(CB47:DB47)</f>
        <v>0</v>
      </c>
      <c r="DD47" s="67">
        <f t="shared" ref="DD47:DN47" si="29">DD44+DD45+DD46</f>
        <v>0</v>
      </c>
      <c r="DE47" s="67">
        <f t="shared" si="29"/>
        <v>0</v>
      </c>
      <c r="DF47" s="67">
        <f t="shared" si="29"/>
        <v>0</v>
      </c>
      <c r="DG47" s="67">
        <f t="shared" si="29"/>
        <v>0</v>
      </c>
      <c r="DH47" s="67">
        <f t="shared" si="29"/>
        <v>0</v>
      </c>
      <c r="DI47" s="67">
        <f t="shared" si="29"/>
        <v>0</v>
      </c>
      <c r="DJ47" s="67">
        <f t="shared" si="29"/>
        <v>0</v>
      </c>
      <c r="DK47" s="67">
        <f t="shared" si="29"/>
        <v>0</v>
      </c>
      <c r="DL47" s="67">
        <f t="shared" si="29"/>
        <v>0</v>
      </c>
      <c r="DM47" s="67">
        <f t="shared" si="29"/>
        <v>0</v>
      </c>
      <c r="DN47" s="67">
        <f t="shared" si="29"/>
        <v>0</v>
      </c>
      <c r="DO47" s="67">
        <f>SUM(DD47:DN47)</f>
        <v>0</v>
      </c>
      <c r="DP47" s="67">
        <f t="shared" ref="DP47:DZ47" si="30">DP44+DP45+DP46</f>
        <v>0</v>
      </c>
      <c r="DQ47" s="67">
        <f t="shared" si="30"/>
        <v>0</v>
      </c>
      <c r="DR47" s="67">
        <f t="shared" si="30"/>
        <v>0</v>
      </c>
      <c r="DS47" s="67">
        <f t="shared" si="30"/>
        <v>0</v>
      </c>
      <c r="DT47" s="67">
        <f t="shared" si="30"/>
        <v>0</v>
      </c>
      <c r="DU47" s="67">
        <f t="shared" si="30"/>
        <v>0</v>
      </c>
      <c r="DV47" s="67">
        <f t="shared" si="30"/>
        <v>0</v>
      </c>
      <c r="DW47" s="67">
        <f t="shared" si="30"/>
        <v>0</v>
      </c>
      <c r="DX47" s="67">
        <f t="shared" si="30"/>
        <v>0</v>
      </c>
      <c r="DY47" s="67">
        <f t="shared" si="30"/>
        <v>0</v>
      </c>
      <c r="DZ47" s="67">
        <f t="shared" si="30"/>
        <v>0</v>
      </c>
      <c r="EA47" s="67">
        <f>SUM(DP47:DZ47)</f>
        <v>0</v>
      </c>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7">
        <f>SUM(AE47,AQ47,BC47,BO47,CA47,DC47,DO47,EA47,EM47,EY47)</f>
        <v>0</v>
      </c>
    </row>
    <row r="48" spans="2:156" ht="27" customHeight="1">
      <c r="B48" s="204" t="s">
        <v>822</v>
      </c>
      <c r="C48" s="27" t="s">
        <v>823</v>
      </c>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2">
        <f>SUM(D48:AD48)</f>
        <v>0</v>
      </c>
      <c r="AF48" s="51"/>
      <c r="AG48" s="51"/>
      <c r="AH48" s="51"/>
      <c r="AI48" s="51"/>
      <c r="AJ48" s="51"/>
      <c r="AK48" s="51"/>
      <c r="AL48" s="51"/>
      <c r="AM48" s="51"/>
      <c r="AN48" s="51"/>
      <c r="AO48" s="51"/>
      <c r="AP48" s="51"/>
      <c r="AQ48" s="52">
        <f>SUM(AF48:AP48)</f>
        <v>0</v>
      </c>
      <c r="AR48" s="51"/>
      <c r="AS48" s="51"/>
      <c r="AT48" s="51"/>
      <c r="AU48" s="51"/>
      <c r="AV48" s="51"/>
      <c r="AW48" s="51"/>
      <c r="AX48" s="51"/>
      <c r="AY48" s="51"/>
      <c r="AZ48" s="51"/>
      <c r="BA48" s="51"/>
      <c r="BB48" s="51"/>
      <c r="BC48" s="52">
        <f>SUM(AR48:BB48)</f>
        <v>0</v>
      </c>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2">
        <f>SUM(CB48:DB48)</f>
        <v>0</v>
      </c>
      <c r="DD48" s="51"/>
      <c r="DE48" s="51"/>
      <c r="DF48" s="51"/>
      <c r="DG48" s="51"/>
      <c r="DH48" s="51"/>
      <c r="DI48" s="51"/>
      <c r="DJ48" s="51"/>
      <c r="DK48" s="51"/>
      <c r="DL48" s="51"/>
      <c r="DM48" s="51"/>
      <c r="DN48" s="51"/>
      <c r="DO48" s="52">
        <f>SUM(DD48:DN48)</f>
        <v>0</v>
      </c>
      <c r="DP48" s="51"/>
      <c r="DQ48" s="51"/>
      <c r="DR48" s="51"/>
      <c r="DS48" s="51"/>
      <c r="DT48" s="51"/>
      <c r="DU48" s="51"/>
      <c r="DV48" s="51"/>
      <c r="DW48" s="51"/>
      <c r="DX48" s="51"/>
      <c r="DY48" s="51"/>
      <c r="DZ48" s="51"/>
      <c r="EA48" s="52">
        <f>SUM(DP48:DZ48)</f>
        <v>0</v>
      </c>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52">
        <f>SUM(AE48,AQ48,BC48,BO48,CA48,DC48,DO48,EA48,EM48,EY48)</f>
        <v>0</v>
      </c>
    </row>
    <row r="49" spans="2:157" ht="27" customHeight="1">
      <c r="B49" s="208" t="s">
        <v>601</v>
      </c>
      <c r="C49" s="27" t="s">
        <v>824</v>
      </c>
      <c r="D49" s="71">
        <f t="shared" ref="D49:AD49" si="31">D43+D47+D48</f>
        <v>0</v>
      </c>
      <c r="E49" s="71">
        <f t="shared" si="31"/>
        <v>0</v>
      </c>
      <c r="F49" s="71">
        <f t="shared" si="31"/>
        <v>0</v>
      </c>
      <c r="G49" s="71">
        <f t="shared" si="31"/>
        <v>0</v>
      </c>
      <c r="H49" s="71">
        <f t="shared" si="31"/>
        <v>0</v>
      </c>
      <c r="I49" s="71">
        <f t="shared" si="31"/>
        <v>0</v>
      </c>
      <c r="J49" s="71">
        <f t="shared" si="31"/>
        <v>0</v>
      </c>
      <c r="K49" s="71">
        <f t="shared" si="31"/>
        <v>0</v>
      </c>
      <c r="L49" s="71">
        <f t="shared" si="31"/>
        <v>0</v>
      </c>
      <c r="M49" s="71">
        <f t="shared" si="31"/>
        <v>0</v>
      </c>
      <c r="N49" s="71">
        <f t="shared" si="31"/>
        <v>0</v>
      </c>
      <c r="O49" s="71">
        <f t="shared" si="31"/>
        <v>0</v>
      </c>
      <c r="P49" s="71">
        <f t="shared" si="31"/>
        <v>0</v>
      </c>
      <c r="Q49" s="71">
        <f t="shared" si="31"/>
        <v>0</v>
      </c>
      <c r="R49" s="71">
        <f t="shared" si="31"/>
        <v>0</v>
      </c>
      <c r="S49" s="71">
        <f t="shared" si="31"/>
        <v>0</v>
      </c>
      <c r="T49" s="71">
        <f t="shared" si="31"/>
        <v>0</v>
      </c>
      <c r="U49" s="71">
        <f t="shared" si="31"/>
        <v>0</v>
      </c>
      <c r="V49" s="71">
        <f t="shared" si="31"/>
        <v>0</v>
      </c>
      <c r="W49" s="71">
        <f t="shared" si="31"/>
        <v>0</v>
      </c>
      <c r="X49" s="71">
        <f t="shared" si="31"/>
        <v>0</v>
      </c>
      <c r="Y49" s="71">
        <f t="shared" si="31"/>
        <v>0</v>
      </c>
      <c r="Z49" s="71">
        <f t="shared" si="31"/>
        <v>0</v>
      </c>
      <c r="AA49" s="71">
        <f t="shared" si="31"/>
        <v>0</v>
      </c>
      <c r="AB49" s="71">
        <f t="shared" si="31"/>
        <v>0</v>
      </c>
      <c r="AC49" s="71">
        <f t="shared" si="31"/>
        <v>0</v>
      </c>
      <c r="AD49" s="71">
        <f t="shared" si="31"/>
        <v>0</v>
      </c>
      <c r="AE49" s="71">
        <f>SUM(D49:AD49)</f>
        <v>0</v>
      </c>
      <c r="AF49" s="71">
        <f t="shared" ref="AF49:AP49" si="32">AF43+AF47+AF48</f>
        <v>0</v>
      </c>
      <c r="AG49" s="71">
        <f t="shared" si="32"/>
        <v>0</v>
      </c>
      <c r="AH49" s="71">
        <f t="shared" si="32"/>
        <v>0</v>
      </c>
      <c r="AI49" s="71">
        <f t="shared" si="32"/>
        <v>0</v>
      </c>
      <c r="AJ49" s="71">
        <f t="shared" si="32"/>
        <v>0</v>
      </c>
      <c r="AK49" s="71">
        <f t="shared" si="32"/>
        <v>0</v>
      </c>
      <c r="AL49" s="71">
        <f t="shared" si="32"/>
        <v>0</v>
      </c>
      <c r="AM49" s="71">
        <f t="shared" si="32"/>
        <v>0</v>
      </c>
      <c r="AN49" s="71">
        <f t="shared" si="32"/>
        <v>0</v>
      </c>
      <c r="AO49" s="71">
        <f t="shared" si="32"/>
        <v>0</v>
      </c>
      <c r="AP49" s="71">
        <f t="shared" si="32"/>
        <v>0</v>
      </c>
      <c r="AQ49" s="71">
        <f>SUM(AF49:AP49)</f>
        <v>0</v>
      </c>
      <c r="AR49" s="71">
        <f t="shared" ref="AR49:BB49" si="33">AR43+AR47+AR48</f>
        <v>0</v>
      </c>
      <c r="AS49" s="71">
        <f t="shared" si="33"/>
        <v>0</v>
      </c>
      <c r="AT49" s="71">
        <f t="shared" si="33"/>
        <v>0</v>
      </c>
      <c r="AU49" s="71">
        <f t="shared" si="33"/>
        <v>0</v>
      </c>
      <c r="AV49" s="71">
        <f t="shared" si="33"/>
        <v>0</v>
      </c>
      <c r="AW49" s="71">
        <f t="shared" si="33"/>
        <v>0</v>
      </c>
      <c r="AX49" s="71">
        <f t="shared" si="33"/>
        <v>0</v>
      </c>
      <c r="AY49" s="71">
        <f t="shared" si="33"/>
        <v>0</v>
      </c>
      <c r="AZ49" s="71">
        <f t="shared" si="33"/>
        <v>0</v>
      </c>
      <c r="BA49" s="71">
        <f t="shared" si="33"/>
        <v>0</v>
      </c>
      <c r="BB49" s="71">
        <f t="shared" si="33"/>
        <v>0</v>
      </c>
      <c r="BC49" s="71">
        <f>SUM(AR49:BB49)</f>
        <v>0</v>
      </c>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1">
        <f t="shared" ref="CB49:DB49" si="34">CB43+CB47+CB48</f>
        <v>0</v>
      </c>
      <c r="CC49" s="71">
        <f t="shared" si="34"/>
        <v>0</v>
      </c>
      <c r="CD49" s="71">
        <f t="shared" si="34"/>
        <v>0</v>
      </c>
      <c r="CE49" s="71">
        <f t="shared" si="34"/>
        <v>0</v>
      </c>
      <c r="CF49" s="71">
        <f t="shared" si="34"/>
        <v>0</v>
      </c>
      <c r="CG49" s="71">
        <f t="shared" si="34"/>
        <v>0</v>
      </c>
      <c r="CH49" s="71">
        <f t="shared" si="34"/>
        <v>0</v>
      </c>
      <c r="CI49" s="71">
        <f t="shared" si="34"/>
        <v>0</v>
      </c>
      <c r="CJ49" s="71">
        <f t="shared" si="34"/>
        <v>0</v>
      </c>
      <c r="CK49" s="71">
        <f t="shared" si="34"/>
        <v>0</v>
      </c>
      <c r="CL49" s="71">
        <f t="shared" si="34"/>
        <v>0</v>
      </c>
      <c r="CM49" s="71">
        <f t="shared" si="34"/>
        <v>0</v>
      </c>
      <c r="CN49" s="71">
        <f t="shared" si="34"/>
        <v>0</v>
      </c>
      <c r="CO49" s="71">
        <f t="shared" si="34"/>
        <v>0</v>
      </c>
      <c r="CP49" s="71">
        <f t="shared" si="34"/>
        <v>0</v>
      </c>
      <c r="CQ49" s="71">
        <f t="shared" si="34"/>
        <v>0</v>
      </c>
      <c r="CR49" s="71">
        <f t="shared" si="34"/>
        <v>0</v>
      </c>
      <c r="CS49" s="71">
        <f t="shared" si="34"/>
        <v>0</v>
      </c>
      <c r="CT49" s="71">
        <f t="shared" si="34"/>
        <v>0</v>
      </c>
      <c r="CU49" s="71">
        <f t="shared" si="34"/>
        <v>0</v>
      </c>
      <c r="CV49" s="71">
        <f t="shared" si="34"/>
        <v>0</v>
      </c>
      <c r="CW49" s="71">
        <f t="shared" si="34"/>
        <v>0</v>
      </c>
      <c r="CX49" s="71">
        <f t="shared" si="34"/>
        <v>0</v>
      </c>
      <c r="CY49" s="71">
        <f t="shared" si="34"/>
        <v>0</v>
      </c>
      <c r="CZ49" s="71">
        <f t="shared" si="34"/>
        <v>0</v>
      </c>
      <c r="DA49" s="71">
        <f t="shared" si="34"/>
        <v>0</v>
      </c>
      <c r="DB49" s="71">
        <f t="shared" si="34"/>
        <v>0</v>
      </c>
      <c r="DC49" s="71">
        <f>SUM(CB49:DB49)</f>
        <v>0</v>
      </c>
      <c r="DD49" s="71">
        <f t="shared" ref="DD49:DN49" si="35">DD43+DD47+DD48</f>
        <v>0</v>
      </c>
      <c r="DE49" s="71">
        <f t="shared" si="35"/>
        <v>0</v>
      </c>
      <c r="DF49" s="71">
        <f t="shared" si="35"/>
        <v>0</v>
      </c>
      <c r="DG49" s="71">
        <f t="shared" si="35"/>
        <v>0</v>
      </c>
      <c r="DH49" s="71">
        <f t="shared" si="35"/>
        <v>0</v>
      </c>
      <c r="DI49" s="71">
        <f t="shared" si="35"/>
        <v>0</v>
      </c>
      <c r="DJ49" s="71">
        <f t="shared" si="35"/>
        <v>0</v>
      </c>
      <c r="DK49" s="71">
        <f t="shared" si="35"/>
        <v>0</v>
      </c>
      <c r="DL49" s="71">
        <f t="shared" si="35"/>
        <v>0</v>
      </c>
      <c r="DM49" s="71">
        <f t="shared" si="35"/>
        <v>0</v>
      </c>
      <c r="DN49" s="71">
        <f t="shared" si="35"/>
        <v>0</v>
      </c>
      <c r="DO49" s="71">
        <f>SUM(DD49:DN49)</f>
        <v>0</v>
      </c>
      <c r="DP49" s="71">
        <f t="shared" ref="DP49:DZ49" si="36">DP43+DP47+DP48</f>
        <v>0</v>
      </c>
      <c r="DQ49" s="71">
        <f t="shared" si="36"/>
        <v>0</v>
      </c>
      <c r="DR49" s="71">
        <f t="shared" si="36"/>
        <v>0</v>
      </c>
      <c r="DS49" s="71">
        <f t="shared" si="36"/>
        <v>0</v>
      </c>
      <c r="DT49" s="71">
        <f t="shared" si="36"/>
        <v>0</v>
      </c>
      <c r="DU49" s="71">
        <f t="shared" si="36"/>
        <v>0</v>
      </c>
      <c r="DV49" s="71">
        <f t="shared" si="36"/>
        <v>0</v>
      </c>
      <c r="DW49" s="71">
        <f t="shared" si="36"/>
        <v>0</v>
      </c>
      <c r="DX49" s="71">
        <f t="shared" si="36"/>
        <v>0</v>
      </c>
      <c r="DY49" s="71">
        <f t="shared" si="36"/>
        <v>0</v>
      </c>
      <c r="DZ49" s="71">
        <f t="shared" si="36"/>
        <v>0</v>
      </c>
      <c r="EA49" s="71">
        <f>SUM(DP49:DZ49)</f>
        <v>0</v>
      </c>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1">
        <f>SUM(AE49,AQ49,BC49,BO49,CA49,DC49,DO49,EA49,EM49,EY49)</f>
        <v>0</v>
      </c>
    </row>
    <row r="50" spans="2:157" ht="27" customHeight="1">
      <c r="B50" s="205" t="s">
        <v>603</v>
      </c>
      <c r="C50" s="27" t="s">
        <v>825</v>
      </c>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2">
        <f>SUM(D50:AD50)</f>
        <v>0</v>
      </c>
      <c r="AF50" s="51"/>
      <c r="AG50" s="51"/>
      <c r="AH50" s="51"/>
      <c r="AI50" s="51"/>
      <c r="AJ50" s="51"/>
      <c r="AK50" s="51"/>
      <c r="AL50" s="51"/>
      <c r="AM50" s="51"/>
      <c r="AN50" s="51"/>
      <c r="AO50" s="51"/>
      <c r="AP50" s="51"/>
      <c r="AQ50" s="52">
        <f>SUM(AF50:AP50)</f>
        <v>0</v>
      </c>
      <c r="AR50" s="51"/>
      <c r="AS50" s="51"/>
      <c r="AT50" s="51"/>
      <c r="AU50" s="51"/>
      <c r="AV50" s="51"/>
      <c r="AW50" s="51"/>
      <c r="AX50" s="51"/>
      <c r="AY50" s="51"/>
      <c r="AZ50" s="51"/>
      <c r="BA50" s="51"/>
      <c r="BB50" s="51"/>
      <c r="BC50" s="52">
        <f>SUM(AR50:BB50)</f>
        <v>0</v>
      </c>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2">
        <f>SUM(CB50:DB50)</f>
        <v>0</v>
      </c>
      <c r="DD50" s="51"/>
      <c r="DE50" s="51"/>
      <c r="DF50" s="51"/>
      <c r="DG50" s="51"/>
      <c r="DH50" s="51"/>
      <c r="DI50" s="51"/>
      <c r="DJ50" s="51"/>
      <c r="DK50" s="51"/>
      <c r="DL50" s="51"/>
      <c r="DM50" s="51"/>
      <c r="DN50" s="51"/>
      <c r="DO50" s="52">
        <f>SUM(DD50:DN50)</f>
        <v>0</v>
      </c>
      <c r="DP50" s="51"/>
      <c r="DQ50" s="51"/>
      <c r="DR50" s="51"/>
      <c r="DS50" s="51"/>
      <c r="DT50" s="51"/>
      <c r="DU50" s="51"/>
      <c r="DV50" s="51"/>
      <c r="DW50" s="51"/>
      <c r="DX50" s="51"/>
      <c r="DY50" s="51"/>
      <c r="DZ50" s="51"/>
      <c r="EA50" s="52">
        <f>SUM(DP50:DZ50)</f>
        <v>0</v>
      </c>
      <c r="EB50" s="66"/>
      <c r="EC50" s="66"/>
      <c r="ED50" s="66"/>
      <c r="EE50" s="66"/>
      <c r="EF50" s="66"/>
      <c r="EG50" s="66"/>
      <c r="EH50" s="66"/>
      <c r="EI50" s="66"/>
      <c r="EJ50" s="66"/>
      <c r="EK50" s="66"/>
      <c r="EL50" s="66"/>
      <c r="EM50" s="66"/>
      <c r="EN50" s="66"/>
      <c r="EO50" s="66"/>
      <c r="EP50" s="66"/>
      <c r="EQ50" s="66"/>
      <c r="ER50" s="66"/>
      <c r="ES50" s="66"/>
      <c r="ET50" s="66"/>
      <c r="EU50" s="66"/>
      <c r="EV50" s="66"/>
      <c r="EW50" s="66"/>
      <c r="EX50" s="66"/>
      <c r="EY50" s="66"/>
      <c r="EZ50" s="52">
        <f>SUM(AE50,AQ50,BC50,BO50,CA50,DC50,DO50,EA50,EM50,EY50)</f>
        <v>0</v>
      </c>
    </row>
    <row r="51" spans="2:157" ht="27" customHeight="1">
      <c r="B51" s="208" t="s">
        <v>605</v>
      </c>
      <c r="C51" s="27" t="s">
        <v>826</v>
      </c>
      <c r="D51" s="71">
        <f t="shared" ref="D51:AI51" si="37">D49+D50</f>
        <v>0</v>
      </c>
      <c r="E51" s="71">
        <f t="shared" si="37"/>
        <v>0</v>
      </c>
      <c r="F51" s="71">
        <f t="shared" si="37"/>
        <v>0</v>
      </c>
      <c r="G51" s="71">
        <f t="shared" si="37"/>
        <v>0</v>
      </c>
      <c r="H51" s="71">
        <f t="shared" si="37"/>
        <v>0</v>
      </c>
      <c r="I51" s="71">
        <f t="shared" si="37"/>
        <v>0</v>
      </c>
      <c r="J51" s="71">
        <f t="shared" si="37"/>
        <v>0</v>
      </c>
      <c r="K51" s="71">
        <f t="shared" si="37"/>
        <v>0</v>
      </c>
      <c r="L51" s="71">
        <f t="shared" si="37"/>
        <v>0</v>
      </c>
      <c r="M51" s="71">
        <f t="shared" si="37"/>
        <v>0</v>
      </c>
      <c r="N51" s="71">
        <f t="shared" si="37"/>
        <v>0</v>
      </c>
      <c r="O51" s="71">
        <f t="shared" si="37"/>
        <v>0</v>
      </c>
      <c r="P51" s="71">
        <f t="shared" si="37"/>
        <v>0</v>
      </c>
      <c r="Q51" s="71">
        <f t="shared" si="37"/>
        <v>0</v>
      </c>
      <c r="R51" s="71">
        <f t="shared" si="37"/>
        <v>0</v>
      </c>
      <c r="S51" s="71">
        <f t="shared" si="37"/>
        <v>0</v>
      </c>
      <c r="T51" s="71">
        <f t="shared" si="37"/>
        <v>0</v>
      </c>
      <c r="U51" s="71">
        <f t="shared" si="37"/>
        <v>0</v>
      </c>
      <c r="V51" s="71">
        <f t="shared" si="37"/>
        <v>0</v>
      </c>
      <c r="W51" s="71">
        <f t="shared" si="37"/>
        <v>0</v>
      </c>
      <c r="X51" s="71">
        <f t="shared" si="37"/>
        <v>0</v>
      </c>
      <c r="Y51" s="71">
        <f t="shared" si="37"/>
        <v>0</v>
      </c>
      <c r="Z51" s="71">
        <f t="shared" si="37"/>
        <v>0</v>
      </c>
      <c r="AA51" s="71">
        <f t="shared" si="37"/>
        <v>0</v>
      </c>
      <c r="AB51" s="71">
        <f t="shared" si="37"/>
        <v>0</v>
      </c>
      <c r="AC51" s="71">
        <f t="shared" si="37"/>
        <v>0</v>
      </c>
      <c r="AD51" s="71">
        <f t="shared" si="37"/>
        <v>0</v>
      </c>
      <c r="AE51" s="71">
        <f t="shared" si="37"/>
        <v>0</v>
      </c>
      <c r="AF51" s="71">
        <f t="shared" si="37"/>
        <v>0</v>
      </c>
      <c r="AG51" s="71">
        <f t="shared" si="37"/>
        <v>0</v>
      </c>
      <c r="AH51" s="71">
        <f t="shared" si="37"/>
        <v>0</v>
      </c>
      <c r="AI51" s="71">
        <f t="shared" si="37"/>
        <v>0</v>
      </c>
      <c r="AJ51" s="71">
        <f t="shared" ref="AJ51:BC51" si="38">AJ49+AJ50</f>
        <v>0</v>
      </c>
      <c r="AK51" s="71">
        <f t="shared" si="38"/>
        <v>0</v>
      </c>
      <c r="AL51" s="71">
        <f t="shared" si="38"/>
        <v>0</v>
      </c>
      <c r="AM51" s="71">
        <f t="shared" si="38"/>
        <v>0</v>
      </c>
      <c r="AN51" s="71">
        <f t="shared" si="38"/>
        <v>0</v>
      </c>
      <c r="AO51" s="71">
        <f t="shared" si="38"/>
        <v>0</v>
      </c>
      <c r="AP51" s="71">
        <f t="shared" si="38"/>
        <v>0</v>
      </c>
      <c r="AQ51" s="71">
        <f t="shared" si="38"/>
        <v>0</v>
      </c>
      <c r="AR51" s="71">
        <f t="shared" si="38"/>
        <v>0</v>
      </c>
      <c r="AS51" s="71">
        <f t="shared" si="38"/>
        <v>0</v>
      </c>
      <c r="AT51" s="71">
        <f t="shared" si="38"/>
        <v>0</v>
      </c>
      <c r="AU51" s="71">
        <f t="shared" si="38"/>
        <v>0</v>
      </c>
      <c r="AV51" s="71">
        <f t="shared" si="38"/>
        <v>0</v>
      </c>
      <c r="AW51" s="71">
        <f t="shared" si="38"/>
        <v>0</v>
      </c>
      <c r="AX51" s="71">
        <f t="shared" si="38"/>
        <v>0</v>
      </c>
      <c r="AY51" s="71">
        <f t="shared" si="38"/>
        <v>0</v>
      </c>
      <c r="AZ51" s="71">
        <f t="shared" si="38"/>
        <v>0</v>
      </c>
      <c r="BA51" s="71">
        <f t="shared" si="38"/>
        <v>0</v>
      </c>
      <c r="BB51" s="71">
        <f t="shared" si="38"/>
        <v>0</v>
      </c>
      <c r="BC51" s="71">
        <f t="shared" si="38"/>
        <v>0</v>
      </c>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1">
        <f t="shared" ref="CB51:DG51" si="39">CB49+CB50</f>
        <v>0</v>
      </c>
      <c r="CC51" s="71">
        <f t="shared" si="39"/>
        <v>0</v>
      </c>
      <c r="CD51" s="71">
        <f t="shared" si="39"/>
        <v>0</v>
      </c>
      <c r="CE51" s="71">
        <f t="shared" si="39"/>
        <v>0</v>
      </c>
      <c r="CF51" s="71">
        <f t="shared" si="39"/>
        <v>0</v>
      </c>
      <c r="CG51" s="71">
        <f t="shared" si="39"/>
        <v>0</v>
      </c>
      <c r="CH51" s="71">
        <f t="shared" si="39"/>
        <v>0</v>
      </c>
      <c r="CI51" s="71">
        <f t="shared" si="39"/>
        <v>0</v>
      </c>
      <c r="CJ51" s="71">
        <f t="shared" si="39"/>
        <v>0</v>
      </c>
      <c r="CK51" s="71">
        <f t="shared" si="39"/>
        <v>0</v>
      </c>
      <c r="CL51" s="71">
        <f t="shared" si="39"/>
        <v>0</v>
      </c>
      <c r="CM51" s="71">
        <f t="shared" si="39"/>
        <v>0</v>
      </c>
      <c r="CN51" s="71">
        <f t="shared" si="39"/>
        <v>0</v>
      </c>
      <c r="CO51" s="71">
        <f t="shared" si="39"/>
        <v>0</v>
      </c>
      <c r="CP51" s="71">
        <f t="shared" si="39"/>
        <v>0</v>
      </c>
      <c r="CQ51" s="71">
        <f t="shared" si="39"/>
        <v>0</v>
      </c>
      <c r="CR51" s="71">
        <f t="shared" si="39"/>
        <v>0</v>
      </c>
      <c r="CS51" s="71">
        <f t="shared" si="39"/>
        <v>0</v>
      </c>
      <c r="CT51" s="71">
        <f t="shared" si="39"/>
        <v>0</v>
      </c>
      <c r="CU51" s="71">
        <f t="shared" si="39"/>
        <v>0</v>
      </c>
      <c r="CV51" s="71">
        <f t="shared" si="39"/>
        <v>0</v>
      </c>
      <c r="CW51" s="71">
        <f t="shared" si="39"/>
        <v>0</v>
      </c>
      <c r="CX51" s="71">
        <f t="shared" si="39"/>
        <v>0</v>
      </c>
      <c r="CY51" s="71">
        <f t="shared" si="39"/>
        <v>0</v>
      </c>
      <c r="CZ51" s="71">
        <f t="shared" si="39"/>
        <v>0</v>
      </c>
      <c r="DA51" s="71">
        <f t="shared" si="39"/>
        <v>0</v>
      </c>
      <c r="DB51" s="71">
        <f t="shared" si="39"/>
        <v>0</v>
      </c>
      <c r="DC51" s="71">
        <f t="shared" si="39"/>
        <v>0</v>
      </c>
      <c r="DD51" s="71">
        <f t="shared" si="39"/>
        <v>0</v>
      </c>
      <c r="DE51" s="71">
        <f t="shared" si="39"/>
        <v>0</v>
      </c>
      <c r="DF51" s="71">
        <f t="shared" si="39"/>
        <v>0</v>
      </c>
      <c r="DG51" s="71">
        <f t="shared" si="39"/>
        <v>0</v>
      </c>
      <c r="DH51" s="71">
        <f t="shared" ref="DH51:EA51" si="40">DH49+DH50</f>
        <v>0</v>
      </c>
      <c r="DI51" s="71">
        <f t="shared" si="40"/>
        <v>0</v>
      </c>
      <c r="DJ51" s="71">
        <f t="shared" si="40"/>
        <v>0</v>
      </c>
      <c r="DK51" s="71">
        <f t="shared" si="40"/>
        <v>0</v>
      </c>
      <c r="DL51" s="71">
        <f t="shared" si="40"/>
        <v>0</v>
      </c>
      <c r="DM51" s="71">
        <f t="shared" si="40"/>
        <v>0</v>
      </c>
      <c r="DN51" s="71">
        <f t="shared" si="40"/>
        <v>0</v>
      </c>
      <c r="DO51" s="71">
        <f t="shared" si="40"/>
        <v>0</v>
      </c>
      <c r="DP51" s="71">
        <f t="shared" si="40"/>
        <v>0</v>
      </c>
      <c r="DQ51" s="71">
        <f t="shared" si="40"/>
        <v>0</v>
      </c>
      <c r="DR51" s="71">
        <f t="shared" si="40"/>
        <v>0</v>
      </c>
      <c r="DS51" s="71">
        <f t="shared" si="40"/>
        <v>0</v>
      </c>
      <c r="DT51" s="71">
        <f t="shared" si="40"/>
        <v>0</v>
      </c>
      <c r="DU51" s="71">
        <f t="shared" si="40"/>
        <v>0</v>
      </c>
      <c r="DV51" s="71">
        <f t="shared" si="40"/>
        <v>0</v>
      </c>
      <c r="DW51" s="71">
        <f t="shared" si="40"/>
        <v>0</v>
      </c>
      <c r="DX51" s="71">
        <f t="shared" si="40"/>
        <v>0</v>
      </c>
      <c r="DY51" s="71">
        <f t="shared" si="40"/>
        <v>0</v>
      </c>
      <c r="DZ51" s="71">
        <f t="shared" si="40"/>
        <v>0</v>
      </c>
      <c r="EA51" s="71">
        <f t="shared" si="40"/>
        <v>0</v>
      </c>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1">
        <f>EZ49+EZ50</f>
        <v>0</v>
      </c>
    </row>
    <row r="52" spans="2:157" ht="15" customHeight="1">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c r="EO52" s="57"/>
      <c r="EP52" s="57"/>
      <c r="EQ52" s="57"/>
      <c r="ER52" s="57"/>
      <c r="ES52" s="57"/>
      <c r="ET52" s="57"/>
      <c r="EU52" s="57"/>
      <c r="EV52" s="57"/>
      <c r="EW52" s="57"/>
      <c r="EX52" s="57"/>
      <c r="EY52" s="57"/>
      <c r="EZ52" s="57"/>
    </row>
    <row r="53" spans="2:157" ht="15" customHeight="1">
      <c r="B53" s="172" t="s">
        <v>827</v>
      </c>
      <c r="C53" s="200"/>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9"/>
    </row>
    <row r="54" spans="2:157" ht="15" customHeight="1">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c r="EO54" s="57"/>
      <c r="EP54" s="57"/>
      <c r="EQ54" s="57"/>
      <c r="ER54" s="57"/>
      <c r="ES54" s="57"/>
      <c r="ET54" s="57"/>
      <c r="EU54" s="57"/>
      <c r="EV54" s="57"/>
      <c r="EW54" s="57"/>
      <c r="EX54" s="57"/>
      <c r="EY54" s="57"/>
      <c r="EZ54" s="57"/>
    </row>
    <row r="55" spans="2:157" ht="27" customHeight="1">
      <c r="B55" s="407" t="s">
        <v>540</v>
      </c>
      <c r="C55" s="408"/>
      <c r="D55" s="61" t="s">
        <v>541</v>
      </c>
      <c r="E55" s="61" t="s">
        <v>542</v>
      </c>
      <c r="F55" s="61" t="s">
        <v>543</v>
      </c>
      <c r="G55" s="61" t="s">
        <v>544</v>
      </c>
      <c r="H55" s="61" t="s">
        <v>545</v>
      </c>
      <c r="I55" s="61" t="s">
        <v>546</v>
      </c>
      <c r="J55" s="61" t="s">
        <v>547</v>
      </c>
      <c r="K55" s="61" t="s">
        <v>548</v>
      </c>
      <c r="L55" s="61" t="s">
        <v>549</v>
      </c>
      <c r="M55" s="61" t="s">
        <v>550</v>
      </c>
      <c r="N55" s="61" t="s">
        <v>551</v>
      </c>
      <c r="O55" s="61" t="s">
        <v>552</v>
      </c>
      <c r="P55" s="61" t="s">
        <v>553</v>
      </c>
      <c r="Q55" s="61" t="s">
        <v>554</v>
      </c>
      <c r="R55" s="61" t="s">
        <v>555</v>
      </c>
      <c r="S55" s="61" t="s">
        <v>556</v>
      </c>
      <c r="T55" s="61" t="s">
        <v>557</v>
      </c>
      <c r="U55" s="61" t="s">
        <v>558</v>
      </c>
      <c r="V55" s="61" t="s">
        <v>559</v>
      </c>
      <c r="W55" s="61" t="s">
        <v>560</v>
      </c>
      <c r="X55" s="61" t="s">
        <v>561</v>
      </c>
      <c r="Y55" s="61" t="s">
        <v>562</v>
      </c>
      <c r="Z55" s="61" t="s">
        <v>563</v>
      </c>
      <c r="AA55" s="61" t="s">
        <v>564</v>
      </c>
      <c r="AB55" s="61" t="s">
        <v>565</v>
      </c>
      <c r="AC55" s="61" t="s">
        <v>620</v>
      </c>
      <c r="AD55" s="61" t="s">
        <v>621</v>
      </c>
      <c r="AE55" s="61" t="s">
        <v>622</v>
      </c>
      <c r="AF55" s="61" t="s">
        <v>623</v>
      </c>
      <c r="AG55" s="61" t="s">
        <v>624</v>
      </c>
      <c r="AH55" s="61" t="s">
        <v>625</v>
      </c>
      <c r="AI55" s="61" t="s">
        <v>626</v>
      </c>
      <c r="AJ55" s="61" t="s">
        <v>627</v>
      </c>
      <c r="AK55" s="61" t="s">
        <v>628</v>
      </c>
      <c r="AL55" s="61" t="s">
        <v>629</v>
      </c>
      <c r="AM55" s="61" t="s">
        <v>630</v>
      </c>
      <c r="AN55" s="61" t="s">
        <v>631</v>
      </c>
      <c r="AO55" s="61" t="s">
        <v>632</v>
      </c>
      <c r="AP55" s="61" t="s">
        <v>633</v>
      </c>
      <c r="AQ55" s="61" t="s">
        <v>634</v>
      </c>
      <c r="AR55" s="61" t="s">
        <v>635</v>
      </c>
      <c r="AS55" s="61" t="s">
        <v>636</v>
      </c>
      <c r="AT55" s="61" t="s">
        <v>637</v>
      </c>
      <c r="AU55" s="61" t="s">
        <v>638</v>
      </c>
      <c r="AV55" s="61" t="s">
        <v>639</v>
      </c>
      <c r="AW55" s="61" t="s">
        <v>640</v>
      </c>
      <c r="AX55" s="61" t="s">
        <v>641</v>
      </c>
      <c r="AY55" s="61" t="s">
        <v>642</v>
      </c>
      <c r="AZ55" s="61" t="s">
        <v>643</v>
      </c>
      <c r="BA55" s="61" t="s">
        <v>644</v>
      </c>
      <c r="BB55" s="61" t="s">
        <v>645</v>
      </c>
      <c r="BC55" s="61" t="s">
        <v>646</v>
      </c>
      <c r="BD55" s="61" t="s">
        <v>647</v>
      </c>
      <c r="BE55" s="61" t="s">
        <v>648</v>
      </c>
      <c r="BF55" s="61" t="s">
        <v>649</v>
      </c>
      <c r="BG55" s="61" t="s">
        <v>650</v>
      </c>
      <c r="BH55" s="61" t="s">
        <v>651</v>
      </c>
      <c r="BI55" s="61" t="s">
        <v>652</v>
      </c>
      <c r="BJ55" s="61" t="s">
        <v>653</v>
      </c>
      <c r="BK55" s="61" t="s">
        <v>654</v>
      </c>
      <c r="BL55" s="61" t="s">
        <v>655</v>
      </c>
      <c r="BM55" s="61" t="s">
        <v>656</v>
      </c>
      <c r="BN55" s="61" t="s">
        <v>657</v>
      </c>
      <c r="BO55" s="61" t="s">
        <v>658</v>
      </c>
      <c r="BP55" s="61" t="s">
        <v>659</v>
      </c>
      <c r="BQ55" s="61" t="s">
        <v>660</v>
      </c>
      <c r="BR55" s="61" t="s">
        <v>661</v>
      </c>
      <c r="BS55" s="61" t="s">
        <v>662</v>
      </c>
      <c r="BT55" s="61" t="s">
        <v>663</v>
      </c>
      <c r="BU55" s="61" t="s">
        <v>664</v>
      </c>
      <c r="BV55" s="61" t="s">
        <v>665</v>
      </c>
      <c r="BW55" s="61" t="s">
        <v>666</v>
      </c>
      <c r="BX55" s="61" t="s">
        <v>667</v>
      </c>
      <c r="BY55" s="61" t="s">
        <v>668</v>
      </c>
      <c r="BZ55" s="61" t="s">
        <v>669</v>
      </c>
      <c r="CA55" s="61" t="s">
        <v>670</v>
      </c>
      <c r="CB55" s="61" t="s">
        <v>671</v>
      </c>
      <c r="CC55" s="61" t="s">
        <v>672</v>
      </c>
      <c r="CD55" s="61" t="s">
        <v>673</v>
      </c>
      <c r="CE55" s="61" t="s">
        <v>674</v>
      </c>
      <c r="CF55" s="61" t="s">
        <v>675</v>
      </c>
      <c r="CG55" s="61" t="s">
        <v>676</v>
      </c>
      <c r="CH55" s="61" t="s">
        <v>677</v>
      </c>
      <c r="CI55" s="61" t="s">
        <v>678</v>
      </c>
      <c r="CJ55" s="61" t="s">
        <v>679</v>
      </c>
      <c r="CK55" s="61" t="s">
        <v>680</v>
      </c>
      <c r="CL55" s="61" t="s">
        <v>681</v>
      </c>
      <c r="CM55" s="61" t="s">
        <v>682</v>
      </c>
      <c r="CN55" s="61" t="s">
        <v>683</v>
      </c>
      <c r="CO55" s="61" t="s">
        <v>684</v>
      </c>
      <c r="CP55" s="61" t="s">
        <v>685</v>
      </c>
      <c r="CQ55" s="61" t="s">
        <v>686</v>
      </c>
      <c r="CR55" s="61" t="s">
        <v>687</v>
      </c>
      <c r="CS55" s="61" t="s">
        <v>688</v>
      </c>
      <c r="CT55" s="61" t="s">
        <v>689</v>
      </c>
      <c r="CU55" s="61" t="s">
        <v>690</v>
      </c>
      <c r="CV55" s="61" t="s">
        <v>691</v>
      </c>
      <c r="CW55" s="61" t="s">
        <v>692</v>
      </c>
      <c r="CX55" s="61" t="s">
        <v>693</v>
      </c>
      <c r="CY55" s="61" t="s">
        <v>694</v>
      </c>
      <c r="CZ55" s="61" t="s">
        <v>695</v>
      </c>
      <c r="DA55" s="61" t="s">
        <v>696</v>
      </c>
      <c r="DB55" s="61" t="s">
        <v>697</v>
      </c>
      <c r="DC55" s="61" t="s">
        <v>698</v>
      </c>
      <c r="DD55" s="61" t="s">
        <v>699</v>
      </c>
      <c r="DE55" s="61" t="s">
        <v>700</v>
      </c>
      <c r="DF55" s="61" t="s">
        <v>701</v>
      </c>
      <c r="DG55" s="61" t="s">
        <v>702</v>
      </c>
      <c r="DH55" s="61" t="s">
        <v>703</v>
      </c>
      <c r="DI55" s="61" t="s">
        <v>704</v>
      </c>
      <c r="DJ55" s="61" t="s">
        <v>705</v>
      </c>
      <c r="DK55" s="61" t="s">
        <v>706</v>
      </c>
      <c r="DL55" s="61" t="s">
        <v>707</v>
      </c>
      <c r="DM55" s="61" t="s">
        <v>708</v>
      </c>
      <c r="DN55" s="61" t="s">
        <v>709</v>
      </c>
      <c r="DO55" s="61" t="s">
        <v>710</v>
      </c>
      <c r="DP55" s="61" t="s">
        <v>711</v>
      </c>
      <c r="DQ55" s="61" t="s">
        <v>712</v>
      </c>
      <c r="DR55" s="61" t="s">
        <v>713</v>
      </c>
      <c r="DS55" s="61" t="s">
        <v>714</v>
      </c>
      <c r="DT55" s="61" t="s">
        <v>715</v>
      </c>
      <c r="DU55" s="61" t="s">
        <v>716</v>
      </c>
      <c r="DV55" s="61" t="s">
        <v>717</v>
      </c>
      <c r="DW55" s="61" t="s">
        <v>718</v>
      </c>
      <c r="DX55" s="61" t="s">
        <v>719</v>
      </c>
      <c r="DY55" s="61" t="s">
        <v>720</v>
      </c>
      <c r="DZ55" s="61" t="s">
        <v>721</v>
      </c>
      <c r="EA55" s="61" t="s">
        <v>722</v>
      </c>
      <c r="EB55" s="61" t="s">
        <v>723</v>
      </c>
      <c r="EC55" s="61" t="s">
        <v>724</v>
      </c>
      <c r="ED55" s="61" t="s">
        <v>725</v>
      </c>
      <c r="EE55" s="61" t="s">
        <v>726</v>
      </c>
      <c r="EF55" s="61" t="s">
        <v>727</v>
      </c>
      <c r="EG55" s="61" t="s">
        <v>728</v>
      </c>
      <c r="EH55" s="61" t="s">
        <v>729</v>
      </c>
      <c r="EI55" s="61" t="s">
        <v>730</v>
      </c>
      <c r="EJ55" s="61" t="s">
        <v>731</v>
      </c>
      <c r="EK55" s="61" t="s">
        <v>732</v>
      </c>
      <c r="EL55" s="61" t="s">
        <v>733</v>
      </c>
      <c r="EM55" s="61" t="s">
        <v>734</v>
      </c>
      <c r="EN55" s="61" t="s">
        <v>735</v>
      </c>
      <c r="EO55" s="61" t="s">
        <v>736</v>
      </c>
      <c r="EP55" s="61" t="s">
        <v>737</v>
      </c>
      <c r="EQ55" s="61" t="s">
        <v>738</v>
      </c>
      <c r="ER55" s="61" t="s">
        <v>739</v>
      </c>
      <c r="ES55" s="61" t="s">
        <v>740</v>
      </c>
      <c r="ET55" s="61" t="s">
        <v>741</v>
      </c>
      <c r="EU55" s="61" t="s">
        <v>742</v>
      </c>
      <c r="EV55" s="61" t="s">
        <v>743</v>
      </c>
      <c r="EW55" s="61" t="s">
        <v>744</v>
      </c>
      <c r="EX55" s="61" t="s">
        <v>745</v>
      </c>
      <c r="EY55" s="61" t="s">
        <v>746</v>
      </c>
      <c r="EZ55" s="61" t="s">
        <v>747</v>
      </c>
    </row>
    <row r="56" spans="2:157" ht="27" customHeight="1">
      <c r="B56" s="409" t="s">
        <v>566</v>
      </c>
      <c r="C56" s="410"/>
      <c r="D56" s="433" t="s">
        <v>748</v>
      </c>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5"/>
      <c r="AF56" s="433" t="s">
        <v>749</v>
      </c>
      <c r="AG56" s="434"/>
      <c r="AH56" s="434"/>
      <c r="AI56" s="434"/>
      <c r="AJ56" s="434"/>
      <c r="AK56" s="434"/>
      <c r="AL56" s="434"/>
      <c r="AM56" s="434"/>
      <c r="AN56" s="434"/>
      <c r="AO56" s="434"/>
      <c r="AP56" s="434"/>
      <c r="AQ56" s="435"/>
      <c r="AR56" s="433" t="s">
        <v>750</v>
      </c>
      <c r="AS56" s="434"/>
      <c r="AT56" s="434"/>
      <c r="AU56" s="434"/>
      <c r="AV56" s="434"/>
      <c r="AW56" s="434"/>
      <c r="AX56" s="434"/>
      <c r="AY56" s="434"/>
      <c r="AZ56" s="434"/>
      <c r="BA56" s="434"/>
      <c r="BB56" s="434"/>
      <c r="BC56" s="435"/>
      <c r="BD56" s="433" t="s">
        <v>751</v>
      </c>
      <c r="BE56" s="434"/>
      <c r="BF56" s="434"/>
      <c r="BG56" s="434"/>
      <c r="BH56" s="434"/>
      <c r="BI56" s="434"/>
      <c r="BJ56" s="434"/>
      <c r="BK56" s="434"/>
      <c r="BL56" s="434"/>
      <c r="BM56" s="434"/>
      <c r="BN56" s="434"/>
      <c r="BO56" s="435"/>
      <c r="BP56" s="436" t="s">
        <v>752</v>
      </c>
      <c r="BQ56" s="436"/>
      <c r="BR56" s="436"/>
      <c r="BS56" s="436"/>
      <c r="BT56" s="436"/>
      <c r="BU56" s="436"/>
      <c r="BV56" s="436"/>
      <c r="BW56" s="436"/>
      <c r="BX56" s="436"/>
      <c r="BY56" s="436"/>
      <c r="BZ56" s="436"/>
      <c r="CA56" s="436"/>
      <c r="CB56" s="433" t="s">
        <v>753</v>
      </c>
      <c r="CC56" s="434"/>
      <c r="CD56" s="434"/>
      <c r="CE56" s="434"/>
      <c r="CF56" s="434"/>
      <c r="CG56" s="434"/>
      <c r="CH56" s="434"/>
      <c r="CI56" s="434"/>
      <c r="CJ56" s="434"/>
      <c r="CK56" s="434"/>
      <c r="CL56" s="434"/>
      <c r="CM56" s="434"/>
      <c r="CN56" s="434"/>
      <c r="CO56" s="434"/>
      <c r="CP56" s="434"/>
      <c r="CQ56" s="434"/>
      <c r="CR56" s="434"/>
      <c r="CS56" s="434"/>
      <c r="CT56" s="434"/>
      <c r="CU56" s="434"/>
      <c r="CV56" s="434"/>
      <c r="CW56" s="434"/>
      <c r="CX56" s="434"/>
      <c r="CY56" s="434"/>
      <c r="CZ56" s="434"/>
      <c r="DA56" s="434"/>
      <c r="DB56" s="434"/>
      <c r="DC56" s="435"/>
      <c r="DD56" s="433" t="s">
        <v>754</v>
      </c>
      <c r="DE56" s="434"/>
      <c r="DF56" s="434"/>
      <c r="DG56" s="434"/>
      <c r="DH56" s="434"/>
      <c r="DI56" s="434"/>
      <c r="DJ56" s="434"/>
      <c r="DK56" s="434"/>
      <c r="DL56" s="434"/>
      <c r="DM56" s="434"/>
      <c r="DN56" s="434"/>
      <c r="DO56" s="435"/>
      <c r="DP56" s="433" t="s">
        <v>755</v>
      </c>
      <c r="DQ56" s="434"/>
      <c r="DR56" s="434"/>
      <c r="DS56" s="434"/>
      <c r="DT56" s="434"/>
      <c r="DU56" s="434"/>
      <c r="DV56" s="434"/>
      <c r="DW56" s="434"/>
      <c r="DX56" s="434"/>
      <c r="DY56" s="434"/>
      <c r="DZ56" s="434"/>
      <c r="EA56" s="435"/>
      <c r="EB56" s="433" t="s">
        <v>756</v>
      </c>
      <c r="EC56" s="434"/>
      <c r="ED56" s="434"/>
      <c r="EE56" s="434"/>
      <c r="EF56" s="434"/>
      <c r="EG56" s="434"/>
      <c r="EH56" s="434"/>
      <c r="EI56" s="434"/>
      <c r="EJ56" s="434"/>
      <c r="EK56" s="434"/>
      <c r="EL56" s="434"/>
      <c r="EM56" s="435"/>
      <c r="EN56" s="436" t="s">
        <v>757</v>
      </c>
      <c r="EO56" s="436"/>
      <c r="EP56" s="436"/>
      <c r="EQ56" s="436"/>
      <c r="ER56" s="436"/>
      <c r="ES56" s="436"/>
      <c r="ET56" s="436"/>
      <c r="EU56" s="436"/>
      <c r="EV56" s="436"/>
      <c r="EW56" s="436"/>
      <c r="EX56" s="436"/>
      <c r="EY56" s="436"/>
      <c r="EZ56" s="437" t="s">
        <v>758</v>
      </c>
    </row>
    <row r="57" spans="2:157" s="22" customFormat="1" ht="27" customHeight="1">
      <c r="B57" s="411"/>
      <c r="C57" s="412"/>
      <c r="D57" s="427" t="s">
        <v>570</v>
      </c>
      <c r="E57" s="428"/>
      <c r="F57" s="428"/>
      <c r="G57" s="429"/>
      <c r="H57" s="427" t="s">
        <v>759</v>
      </c>
      <c r="I57" s="429"/>
      <c r="J57" s="398" t="s">
        <v>583</v>
      </c>
      <c r="K57" s="420" t="s">
        <v>584</v>
      </c>
      <c r="L57" s="430"/>
      <c r="M57" s="430"/>
      <c r="N57" s="401"/>
      <c r="O57" s="422" t="s">
        <v>760</v>
      </c>
      <c r="P57" s="420" t="s">
        <v>761</v>
      </c>
      <c r="Q57" s="430"/>
      <c r="R57" s="401"/>
      <c r="S57" s="431" t="s">
        <v>574</v>
      </c>
      <c r="T57" s="402" t="s">
        <v>575</v>
      </c>
      <c r="U57" s="421" t="s">
        <v>768</v>
      </c>
      <c r="V57" s="421"/>
      <c r="W57" s="427" t="s">
        <v>763</v>
      </c>
      <c r="X57" s="428"/>
      <c r="Y57" s="429"/>
      <c r="Z57" s="420" t="s">
        <v>764</v>
      </c>
      <c r="AA57" s="401"/>
      <c r="AB57" s="427" t="s">
        <v>578</v>
      </c>
      <c r="AC57" s="428"/>
      <c r="AD57" s="429"/>
      <c r="AE57" s="422" t="s">
        <v>765</v>
      </c>
      <c r="AF57" s="422" t="s">
        <v>579</v>
      </c>
      <c r="AG57" s="425" t="s">
        <v>571</v>
      </c>
      <c r="AH57" s="421" t="s">
        <v>572</v>
      </c>
      <c r="AI57" s="421"/>
      <c r="AJ57" s="421"/>
      <c r="AK57" s="421" t="s">
        <v>573</v>
      </c>
      <c r="AL57" s="402" t="s">
        <v>581</v>
      </c>
      <c r="AM57" s="421" t="s">
        <v>576</v>
      </c>
      <c r="AN57" s="420" t="s">
        <v>764</v>
      </c>
      <c r="AO57" s="401"/>
      <c r="AP57" s="398" t="s">
        <v>578</v>
      </c>
      <c r="AQ57" s="422" t="s">
        <v>765</v>
      </c>
      <c r="AR57" s="422" t="s">
        <v>579</v>
      </c>
      <c r="AS57" s="421" t="s">
        <v>571</v>
      </c>
      <c r="AT57" s="421" t="s">
        <v>572</v>
      </c>
      <c r="AU57" s="421"/>
      <c r="AV57" s="421"/>
      <c r="AW57" s="421" t="s">
        <v>573</v>
      </c>
      <c r="AX57" s="422" t="s">
        <v>581</v>
      </c>
      <c r="AY57" s="422" t="s">
        <v>576</v>
      </c>
      <c r="AZ57" s="420" t="s">
        <v>764</v>
      </c>
      <c r="BA57" s="401"/>
      <c r="BB57" s="398" t="s">
        <v>578</v>
      </c>
      <c r="BC57" s="422" t="s">
        <v>767</v>
      </c>
      <c r="BD57" s="422" t="s">
        <v>579</v>
      </c>
      <c r="BE57" s="425" t="s">
        <v>571</v>
      </c>
      <c r="BF57" s="421" t="s">
        <v>572</v>
      </c>
      <c r="BG57" s="421"/>
      <c r="BH57" s="421"/>
      <c r="BI57" s="421" t="s">
        <v>573</v>
      </c>
      <c r="BJ57" s="398" t="s">
        <v>581</v>
      </c>
      <c r="BK57" s="421" t="s">
        <v>576</v>
      </c>
      <c r="BL57" s="420" t="s">
        <v>764</v>
      </c>
      <c r="BM57" s="401"/>
      <c r="BN57" s="398" t="s">
        <v>578</v>
      </c>
      <c r="BO57" s="422" t="s">
        <v>767</v>
      </c>
      <c r="BP57" s="422" t="s">
        <v>579</v>
      </c>
      <c r="BQ57" s="423" t="s">
        <v>571</v>
      </c>
      <c r="BR57" s="421" t="s">
        <v>572</v>
      </c>
      <c r="BS57" s="421"/>
      <c r="BT57" s="421"/>
      <c r="BU57" s="423" t="s">
        <v>573</v>
      </c>
      <c r="BV57" s="424" t="s">
        <v>581</v>
      </c>
      <c r="BW57" s="423" t="s">
        <v>576</v>
      </c>
      <c r="BX57" s="420" t="s">
        <v>764</v>
      </c>
      <c r="BY57" s="401"/>
      <c r="BZ57" s="398" t="s">
        <v>578</v>
      </c>
      <c r="CA57" s="421" t="s">
        <v>765</v>
      </c>
      <c r="CB57" s="427" t="s">
        <v>570</v>
      </c>
      <c r="CC57" s="428"/>
      <c r="CD57" s="428"/>
      <c r="CE57" s="429"/>
      <c r="CF57" s="427" t="s">
        <v>759</v>
      </c>
      <c r="CG57" s="429"/>
      <c r="CH57" s="398" t="s">
        <v>583</v>
      </c>
      <c r="CI57" s="427" t="s">
        <v>584</v>
      </c>
      <c r="CJ57" s="428"/>
      <c r="CK57" s="428"/>
      <c r="CL57" s="429"/>
      <c r="CM57" s="422" t="s">
        <v>760</v>
      </c>
      <c r="CN57" s="420" t="s">
        <v>761</v>
      </c>
      <c r="CO57" s="430"/>
      <c r="CP57" s="401"/>
      <c r="CQ57" s="431" t="s">
        <v>574</v>
      </c>
      <c r="CR57" s="402" t="s">
        <v>575</v>
      </c>
      <c r="CS57" s="421" t="s">
        <v>768</v>
      </c>
      <c r="CT57" s="421"/>
      <c r="CU57" s="427" t="s">
        <v>763</v>
      </c>
      <c r="CV57" s="428"/>
      <c r="CW57" s="429"/>
      <c r="CX57" s="420" t="s">
        <v>764</v>
      </c>
      <c r="CY57" s="401"/>
      <c r="CZ57" s="427" t="s">
        <v>578</v>
      </c>
      <c r="DA57" s="428"/>
      <c r="DB57" s="429"/>
      <c r="DC57" s="422" t="s">
        <v>765</v>
      </c>
      <c r="DD57" s="422" t="s">
        <v>579</v>
      </c>
      <c r="DE57" s="425" t="s">
        <v>571</v>
      </c>
      <c r="DF57" s="421" t="s">
        <v>572</v>
      </c>
      <c r="DG57" s="421"/>
      <c r="DH57" s="421"/>
      <c r="DI57" s="421" t="s">
        <v>573</v>
      </c>
      <c r="DJ57" s="402" t="s">
        <v>581</v>
      </c>
      <c r="DK57" s="421" t="s">
        <v>576</v>
      </c>
      <c r="DL57" s="420" t="s">
        <v>764</v>
      </c>
      <c r="DM57" s="401"/>
      <c r="DN57" s="398" t="s">
        <v>578</v>
      </c>
      <c r="DO57" s="422" t="s">
        <v>765</v>
      </c>
      <c r="DP57" s="422" t="s">
        <v>579</v>
      </c>
      <c r="DQ57" s="421" t="s">
        <v>571</v>
      </c>
      <c r="DR57" s="421" t="s">
        <v>572</v>
      </c>
      <c r="DS57" s="421"/>
      <c r="DT57" s="421"/>
      <c r="DU57" s="421" t="s">
        <v>573</v>
      </c>
      <c r="DV57" s="398" t="s">
        <v>581</v>
      </c>
      <c r="DW57" s="421" t="s">
        <v>576</v>
      </c>
      <c r="DX57" s="420" t="s">
        <v>764</v>
      </c>
      <c r="DY57" s="401"/>
      <c r="DZ57" s="398" t="s">
        <v>578</v>
      </c>
      <c r="EA57" s="422" t="s">
        <v>767</v>
      </c>
      <c r="EB57" s="422" t="s">
        <v>579</v>
      </c>
      <c r="EC57" s="425" t="s">
        <v>571</v>
      </c>
      <c r="ED57" s="421" t="s">
        <v>572</v>
      </c>
      <c r="EE57" s="421"/>
      <c r="EF57" s="421"/>
      <c r="EG57" s="421" t="s">
        <v>573</v>
      </c>
      <c r="EH57" s="402" t="s">
        <v>581</v>
      </c>
      <c r="EI57" s="421" t="s">
        <v>576</v>
      </c>
      <c r="EJ57" s="420" t="s">
        <v>764</v>
      </c>
      <c r="EK57" s="401"/>
      <c r="EL57" s="398" t="s">
        <v>578</v>
      </c>
      <c r="EM57" s="422" t="s">
        <v>767</v>
      </c>
      <c r="EN57" s="422" t="s">
        <v>579</v>
      </c>
      <c r="EO57" s="423" t="s">
        <v>571</v>
      </c>
      <c r="EP57" s="421" t="s">
        <v>572</v>
      </c>
      <c r="EQ57" s="421"/>
      <c r="ER57" s="421"/>
      <c r="ES57" s="423" t="s">
        <v>573</v>
      </c>
      <c r="ET57" s="424" t="s">
        <v>581</v>
      </c>
      <c r="EU57" s="423" t="s">
        <v>576</v>
      </c>
      <c r="EV57" s="420" t="s">
        <v>764</v>
      </c>
      <c r="EW57" s="401"/>
      <c r="EX57" s="398" t="s">
        <v>578</v>
      </c>
      <c r="EY57" s="421" t="s">
        <v>765</v>
      </c>
      <c r="EZ57" s="438"/>
    </row>
    <row r="58" spans="2:157" s="22" customFormat="1" ht="51" customHeight="1">
      <c r="B58" s="411"/>
      <c r="C58" s="412"/>
      <c r="D58" s="62" t="s">
        <v>769</v>
      </c>
      <c r="E58" s="62" t="s">
        <v>770</v>
      </c>
      <c r="F58" s="62" t="s">
        <v>771</v>
      </c>
      <c r="G58" s="62" t="s">
        <v>772</v>
      </c>
      <c r="H58" s="62" t="s">
        <v>773</v>
      </c>
      <c r="I58" s="62" t="s">
        <v>774</v>
      </c>
      <c r="J58" s="399"/>
      <c r="K58" s="62" t="s">
        <v>775</v>
      </c>
      <c r="L58" s="62" t="s">
        <v>776</v>
      </c>
      <c r="M58" s="62" t="s">
        <v>777</v>
      </c>
      <c r="N58" s="62" t="s">
        <v>778</v>
      </c>
      <c r="O58" s="423"/>
      <c r="P58" s="62" t="s">
        <v>779</v>
      </c>
      <c r="Q58" s="185" t="s">
        <v>780</v>
      </c>
      <c r="R58" s="62" t="s">
        <v>781</v>
      </c>
      <c r="S58" s="432"/>
      <c r="T58" s="402"/>
      <c r="U58" s="186" t="s">
        <v>782</v>
      </c>
      <c r="V58" s="49" t="s">
        <v>783</v>
      </c>
      <c r="W58" s="62" t="s">
        <v>784</v>
      </c>
      <c r="X58" s="62" t="s">
        <v>785</v>
      </c>
      <c r="Y58" s="62" t="s">
        <v>778</v>
      </c>
      <c r="Z58" s="185" t="s">
        <v>588</v>
      </c>
      <c r="AA58" s="185" t="s">
        <v>32</v>
      </c>
      <c r="AB58" s="47" t="s">
        <v>786</v>
      </c>
      <c r="AC58" s="62" t="s">
        <v>787</v>
      </c>
      <c r="AD58" s="62" t="s">
        <v>778</v>
      </c>
      <c r="AE58" s="423"/>
      <c r="AF58" s="423"/>
      <c r="AG58" s="426"/>
      <c r="AH58" s="185" t="s">
        <v>583</v>
      </c>
      <c r="AI58" s="185" t="s">
        <v>584</v>
      </c>
      <c r="AJ58" s="62" t="s">
        <v>585</v>
      </c>
      <c r="AK58" s="421"/>
      <c r="AL58" s="402"/>
      <c r="AM58" s="421"/>
      <c r="AN58" s="185" t="s">
        <v>588</v>
      </c>
      <c r="AO58" s="185" t="s">
        <v>32</v>
      </c>
      <c r="AP58" s="399"/>
      <c r="AQ58" s="423"/>
      <c r="AR58" s="423"/>
      <c r="AS58" s="421"/>
      <c r="AT58" s="185" t="s">
        <v>583</v>
      </c>
      <c r="AU58" s="185" t="s">
        <v>584</v>
      </c>
      <c r="AV58" s="62" t="s">
        <v>585</v>
      </c>
      <c r="AW58" s="421"/>
      <c r="AX58" s="423"/>
      <c r="AY58" s="423"/>
      <c r="AZ58" s="185" t="s">
        <v>588</v>
      </c>
      <c r="BA58" s="185" t="s">
        <v>32</v>
      </c>
      <c r="BB58" s="399"/>
      <c r="BC58" s="423"/>
      <c r="BD58" s="423"/>
      <c r="BE58" s="426"/>
      <c r="BF58" s="185" t="s">
        <v>583</v>
      </c>
      <c r="BG58" s="185" t="s">
        <v>584</v>
      </c>
      <c r="BH58" s="62" t="s">
        <v>585</v>
      </c>
      <c r="BI58" s="421"/>
      <c r="BJ58" s="399"/>
      <c r="BK58" s="421"/>
      <c r="BL58" s="185" t="s">
        <v>588</v>
      </c>
      <c r="BM58" s="185" t="s">
        <v>32</v>
      </c>
      <c r="BN58" s="399"/>
      <c r="BO58" s="423"/>
      <c r="BP58" s="423"/>
      <c r="BQ58" s="421"/>
      <c r="BR58" s="185" t="s">
        <v>583</v>
      </c>
      <c r="BS58" s="185" t="s">
        <v>584</v>
      </c>
      <c r="BT58" s="62" t="s">
        <v>585</v>
      </c>
      <c r="BU58" s="421"/>
      <c r="BV58" s="399"/>
      <c r="BW58" s="421"/>
      <c r="BX58" s="185" t="s">
        <v>588</v>
      </c>
      <c r="BY58" s="185" t="s">
        <v>32</v>
      </c>
      <c r="BZ58" s="399"/>
      <c r="CA58" s="421"/>
      <c r="CB58" s="62" t="s">
        <v>769</v>
      </c>
      <c r="CC58" s="62" t="s">
        <v>770</v>
      </c>
      <c r="CD58" s="62" t="s">
        <v>771</v>
      </c>
      <c r="CE58" s="62" t="s">
        <v>772</v>
      </c>
      <c r="CF58" s="62" t="s">
        <v>773</v>
      </c>
      <c r="CG58" s="62" t="s">
        <v>774</v>
      </c>
      <c r="CH58" s="399"/>
      <c r="CI58" s="62" t="s">
        <v>775</v>
      </c>
      <c r="CJ58" s="62" t="s">
        <v>776</v>
      </c>
      <c r="CK58" s="62" t="s">
        <v>777</v>
      </c>
      <c r="CL58" s="62" t="s">
        <v>778</v>
      </c>
      <c r="CM58" s="423"/>
      <c r="CN58" s="62" t="s">
        <v>779</v>
      </c>
      <c r="CO58" s="62" t="s">
        <v>780</v>
      </c>
      <c r="CP58" s="62" t="s">
        <v>781</v>
      </c>
      <c r="CQ58" s="432"/>
      <c r="CR58" s="402"/>
      <c r="CS58" s="185" t="s">
        <v>782</v>
      </c>
      <c r="CT58" s="62" t="s">
        <v>783</v>
      </c>
      <c r="CU58" s="62" t="s">
        <v>784</v>
      </c>
      <c r="CV58" s="62" t="s">
        <v>785</v>
      </c>
      <c r="CW58" s="62" t="s">
        <v>778</v>
      </c>
      <c r="CX58" s="185" t="s">
        <v>588</v>
      </c>
      <c r="CY58" s="185" t="s">
        <v>32</v>
      </c>
      <c r="CZ58" s="47" t="s">
        <v>786</v>
      </c>
      <c r="DA58" s="62" t="s">
        <v>787</v>
      </c>
      <c r="DB58" s="62" t="s">
        <v>778</v>
      </c>
      <c r="DC58" s="423"/>
      <c r="DD58" s="423"/>
      <c r="DE58" s="426"/>
      <c r="DF58" s="185" t="s">
        <v>583</v>
      </c>
      <c r="DG58" s="185" t="s">
        <v>584</v>
      </c>
      <c r="DH58" s="62" t="s">
        <v>585</v>
      </c>
      <c r="DI58" s="421"/>
      <c r="DJ58" s="402"/>
      <c r="DK58" s="421"/>
      <c r="DL58" s="185" t="s">
        <v>588</v>
      </c>
      <c r="DM58" s="185" t="s">
        <v>32</v>
      </c>
      <c r="DN58" s="399"/>
      <c r="DO58" s="423"/>
      <c r="DP58" s="423"/>
      <c r="DQ58" s="421"/>
      <c r="DR58" s="185" t="s">
        <v>583</v>
      </c>
      <c r="DS58" s="185" t="s">
        <v>584</v>
      </c>
      <c r="DT58" s="62" t="s">
        <v>585</v>
      </c>
      <c r="DU58" s="421"/>
      <c r="DV58" s="399"/>
      <c r="DW58" s="421"/>
      <c r="DX58" s="185" t="s">
        <v>588</v>
      </c>
      <c r="DY58" s="185" t="s">
        <v>32</v>
      </c>
      <c r="DZ58" s="399"/>
      <c r="EA58" s="423"/>
      <c r="EB58" s="423"/>
      <c r="EC58" s="426"/>
      <c r="ED58" s="185" t="s">
        <v>583</v>
      </c>
      <c r="EE58" s="185" t="s">
        <v>584</v>
      </c>
      <c r="EF58" s="62" t="s">
        <v>585</v>
      </c>
      <c r="EG58" s="421"/>
      <c r="EH58" s="402"/>
      <c r="EI58" s="421"/>
      <c r="EJ58" s="185" t="s">
        <v>588</v>
      </c>
      <c r="EK58" s="185" t="s">
        <v>32</v>
      </c>
      <c r="EL58" s="399"/>
      <c r="EM58" s="423"/>
      <c r="EN58" s="423"/>
      <c r="EO58" s="421"/>
      <c r="EP58" s="185" t="s">
        <v>583</v>
      </c>
      <c r="EQ58" s="185" t="s">
        <v>584</v>
      </c>
      <c r="ER58" s="62" t="s">
        <v>585</v>
      </c>
      <c r="ES58" s="421"/>
      <c r="ET58" s="399"/>
      <c r="EU58" s="421"/>
      <c r="EV58" s="185" t="s">
        <v>588</v>
      </c>
      <c r="EW58" s="185" t="s">
        <v>32</v>
      </c>
      <c r="EX58" s="399"/>
      <c r="EY58" s="421"/>
      <c r="EZ58" s="439"/>
    </row>
    <row r="59" spans="2:157">
      <c r="B59" s="413"/>
      <c r="C59" s="414"/>
      <c r="D59" s="64" t="s">
        <v>589</v>
      </c>
      <c r="E59" s="64" t="s">
        <v>589</v>
      </c>
      <c r="F59" s="64" t="s">
        <v>589</v>
      </c>
      <c r="G59" s="64" t="s">
        <v>589</v>
      </c>
      <c r="H59" s="64" t="s">
        <v>589</v>
      </c>
      <c r="I59" s="64" t="s">
        <v>589</v>
      </c>
      <c r="J59" s="64" t="s">
        <v>589</v>
      </c>
      <c r="K59" s="64" t="s">
        <v>589</v>
      </c>
      <c r="L59" s="64" t="s">
        <v>589</v>
      </c>
      <c r="M59" s="64" t="s">
        <v>589</v>
      </c>
      <c r="N59" s="64" t="s">
        <v>589</v>
      </c>
      <c r="O59" s="64" t="s">
        <v>589</v>
      </c>
      <c r="P59" s="64" t="s">
        <v>589</v>
      </c>
      <c r="Q59" s="64"/>
      <c r="R59" s="64" t="s">
        <v>589</v>
      </c>
      <c r="S59" s="64" t="s">
        <v>589</v>
      </c>
      <c r="T59" s="64" t="s">
        <v>589</v>
      </c>
      <c r="U59" s="64" t="s">
        <v>589</v>
      </c>
      <c r="V59" s="64" t="s">
        <v>589</v>
      </c>
      <c r="W59" s="64" t="s">
        <v>589</v>
      </c>
      <c r="X59" s="64" t="s">
        <v>589</v>
      </c>
      <c r="Y59" s="64" t="s">
        <v>589</v>
      </c>
      <c r="Z59" s="64" t="s">
        <v>589</v>
      </c>
      <c r="AA59" s="64" t="s">
        <v>589</v>
      </c>
      <c r="AB59" s="64" t="s">
        <v>589</v>
      </c>
      <c r="AC59" s="64" t="s">
        <v>589</v>
      </c>
      <c r="AD59" s="64" t="s">
        <v>589</v>
      </c>
      <c r="AE59" s="64" t="s">
        <v>589</v>
      </c>
      <c r="AF59" s="64" t="s">
        <v>589</v>
      </c>
      <c r="AG59" s="64" t="s">
        <v>589</v>
      </c>
      <c r="AH59" s="64" t="s">
        <v>589</v>
      </c>
      <c r="AI59" s="64" t="s">
        <v>589</v>
      </c>
      <c r="AJ59" s="64" t="s">
        <v>589</v>
      </c>
      <c r="AK59" s="64" t="s">
        <v>589</v>
      </c>
      <c r="AL59" s="64" t="s">
        <v>589</v>
      </c>
      <c r="AM59" s="64" t="s">
        <v>589</v>
      </c>
      <c r="AN59" s="64" t="s">
        <v>589</v>
      </c>
      <c r="AO59" s="64" t="s">
        <v>589</v>
      </c>
      <c r="AP59" s="64" t="s">
        <v>589</v>
      </c>
      <c r="AQ59" s="64" t="s">
        <v>589</v>
      </c>
      <c r="AR59" s="64" t="s">
        <v>589</v>
      </c>
      <c r="AS59" s="64" t="s">
        <v>589</v>
      </c>
      <c r="AT59" s="64" t="s">
        <v>589</v>
      </c>
      <c r="AU59" s="64" t="s">
        <v>589</v>
      </c>
      <c r="AV59" s="64" t="s">
        <v>589</v>
      </c>
      <c r="AW59" s="64" t="s">
        <v>589</v>
      </c>
      <c r="AX59" s="64" t="s">
        <v>589</v>
      </c>
      <c r="AY59" s="64" t="s">
        <v>589</v>
      </c>
      <c r="AZ59" s="182" t="s">
        <v>589</v>
      </c>
      <c r="BA59" s="182" t="s">
        <v>589</v>
      </c>
      <c r="BB59" s="182" t="s">
        <v>589</v>
      </c>
      <c r="BC59" s="64" t="s">
        <v>589</v>
      </c>
      <c r="BD59" s="64" t="s">
        <v>589</v>
      </c>
      <c r="BE59" s="64" t="s">
        <v>589</v>
      </c>
      <c r="BF59" s="64" t="s">
        <v>589</v>
      </c>
      <c r="BG59" s="64" t="s">
        <v>589</v>
      </c>
      <c r="BH59" s="64" t="s">
        <v>589</v>
      </c>
      <c r="BI59" s="64" t="s">
        <v>589</v>
      </c>
      <c r="BJ59" s="64" t="s">
        <v>589</v>
      </c>
      <c r="BK59" s="64" t="s">
        <v>589</v>
      </c>
      <c r="BL59" s="182" t="s">
        <v>589</v>
      </c>
      <c r="BM59" s="182" t="s">
        <v>589</v>
      </c>
      <c r="BN59" s="182" t="s">
        <v>589</v>
      </c>
      <c r="BO59" s="64" t="s">
        <v>589</v>
      </c>
      <c r="BP59" s="64" t="s">
        <v>589</v>
      </c>
      <c r="BQ59" s="64" t="s">
        <v>589</v>
      </c>
      <c r="BR59" s="64" t="s">
        <v>589</v>
      </c>
      <c r="BS59" s="64" t="s">
        <v>589</v>
      </c>
      <c r="BT59" s="64" t="s">
        <v>589</v>
      </c>
      <c r="BU59" s="64" t="s">
        <v>589</v>
      </c>
      <c r="BV59" s="64" t="s">
        <v>589</v>
      </c>
      <c r="BW59" s="64" t="s">
        <v>589</v>
      </c>
      <c r="BX59" s="182" t="s">
        <v>589</v>
      </c>
      <c r="BY59" s="182" t="s">
        <v>589</v>
      </c>
      <c r="BZ59" s="182" t="s">
        <v>589</v>
      </c>
      <c r="CA59" s="64" t="s">
        <v>589</v>
      </c>
      <c r="CB59" s="64" t="s">
        <v>589</v>
      </c>
      <c r="CC59" s="64" t="s">
        <v>589</v>
      </c>
      <c r="CD59" s="64" t="s">
        <v>589</v>
      </c>
      <c r="CE59" s="64" t="s">
        <v>589</v>
      </c>
      <c r="CF59" s="64" t="s">
        <v>589</v>
      </c>
      <c r="CG59" s="64" t="s">
        <v>589</v>
      </c>
      <c r="CH59" s="64" t="s">
        <v>589</v>
      </c>
      <c r="CI59" s="64" t="s">
        <v>589</v>
      </c>
      <c r="CJ59" s="64" t="s">
        <v>589</v>
      </c>
      <c r="CK59" s="64" t="s">
        <v>589</v>
      </c>
      <c r="CL59" s="64" t="s">
        <v>589</v>
      </c>
      <c r="CM59" s="64" t="s">
        <v>589</v>
      </c>
      <c r="CN59" s="64" t="s">
        <v>589</v>
      </c>
      <c r="CO59" s="64" t="s">
        <v>589</v>
      </c>
      <c r="CP59" s="64" t="s">
        <v>589</v>
      </c>
      <c r="CQ59" s="64" t="s">
        <v>589</v>
      </c>
      <c r="CR59" s="64" t="s">
        <v>589</v>
      </c>
      <c r="CS59" s="64" t="s">
        <v>589</v>
      </c>
      <c r="CT59" s="64" t="s">
        <v>589</v>
      </c>
      <c r="CU59" s="64" t="s">
        <v>589</v>
      </c>
      <c r="CV59" s="64" t="s">
        <v>589</v>
      </c>
      <c r="CW59" s="64" t="s">
        <v>589</v>
      </c>
      <c r="CX59" s="64" t="s">
        <v>589</v>
      </c>
      <c r="CY59" s="64" t="s">
        <v>589</v>
      </c>
      <c r="CZ59" s="64" t="s">
        <v>589</v>
      </c>
      <c r="DA59" s="64" t="s">
        <v>589</v>
      </c>
      <c r="DB59" s="64" t="s">
        <v>589</v>
      </c>
      <c r="DC59" s="64" t="s">
        <v>589</v>
      </c>
      <c r="DD59" s="64" t="s">
        <v>589</v>
      </c>
      <c r="DE59" s="64" t="s">
        <v>589</v>
      </c>
      <c r="DF59" s="64" t="s">
        <v>589</v>
      </c>
      <c r="DG59" s="64" t="s">
        <v>589</v>
      </c>
      <c r="DH59" s="64" t="s">
        <v>589</v>
      </c>
      <c r="DI59" s="64" t="s">
        <v>589</v>
      </c>
      <c r="DJ59" s="64" t="s">
        <v>589</v>
      </c>
      <c r="DK59" s="64" t="s">
        <v>589</v>
      </c>
      <c r="DL59" s="182" t="s">
        <v>589</v>
      </c>
      <c r="DM59" s="182" t="s">
        <v>589</v>
      </c>
      <c r="DN59" s="182" t="s">
        <v>589</v>
      </c>
      <c r="DO59" s="64" t="s">
        <v>589</v>
      </c>
      <c r="DP59" s="64" t="s">
        <v>589</v>
      </c>
      <c r="DQ59" s="64" t="s">
        <v>589</v>
      </c>
      <c r="DR59" s="64" t="s">
        <v>589</v>
      </c>
      <c r="DS59" s="64" t="s">
        <v>589</v>
      </c>
      <c r="DT59" s="64" t="s">
        <v>589</v>
      </c>
      <c r="DU59" s="64" t="s">
        <v>589</v>
      </c>
      <c r="DV59" s="64" t="s">
        <v>589</v>
      </c>
      <c r="DW59" s="64" t="s">
        <v>589</v>
      </c>
      <c r="DX59" s="182" t="s">
        <v>589</v>
      </c>
      <c r="DY59" s="182" t="s">
        <v>589</v>
      </c>
      <c r="DZ59" s="182" t="s">
        <v>589</v>
      </c>
      <c r="EA59" s="64" t="s">
        <v>589</v>
      </c>
      <c r="EB59" s="64" t="s">
        <v>589</v>
      </c>
      <c r="EC59" s="64" t="s">
        <v>589</v>
      </c>
      <c r="ED59" s="64" t="s">
        <v>589</v>
      </c>
      <c r="EE59" s="64" t="s">
        <v>589</v>
      </c>
      <c r="EF59" s="64" t="s">
        <v>589</v>
      </c>
      <c r="EG59" s="64" t="s">
        <v>589</v>
      </c>
      <c r="EH59" s="64" t="s">
        <v>589</v>
      </c>
      <c r="EI59" s="64" t="s">
        <v>589</v>
      </c>
      <c r="EJ59" s="182" t="s">
        <v>589</v>
      </c>
      <c r="EK59" s="182" t="s">
        <v>589</v>
      </c>
      <c r="EL59" s="182" t="s">
        <v>589</v>
      </c>
      <c r="EM59" s="64" t="s">
        <v>589</v>
      </c>
      <c r="EN59" s="64" t="s">
        <v>589</v>
      </c>
      <c r="EO59" s="64" t="s">
        <v>589</v>
      </c>
      <c r="EP59" s="64" t="s">
        <v>589</v>
      </c>
      <c r="EQ59" s="64" t="s">
        <v>589</v>
      </c>
      <c r="ER59" s="64" t="s">
        <v>589</v>
      </c>
      <c r="ES59" s="64" t="s">
        <v>589</v>
      </c>
      <c r="ET59" s="64" t="s">
        <v>589</v>
      </c>
      <c r="EU59" s="64" t="s">
        <v>589</v>
      </c>
      <c r="EV59" s="182" t="s">
        <v>589</v>
      </c>
      <c r="EW59" s="182" t="s">
        <v>589</v>
      </c>
      <c r="EX59" s="182" t="s">
        <v>589</v>
      </c>
      <c r="EY59" s="64" t="s">
        <v>589</v>
      </c>
      <c r="EZ59" s="64" t="s">
        <v>589</v>
      </c>
    </row>
    <row r="60" spans="2:157" ht="27" customHeight="1">
      <c r="B60" s="204" t="s">
        <v>828</v>
      </c>
      <c r="C60" s="175"/>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row>
    <row r="61" spans="2:157" ht="27" customHeight="1">
      <c r="B61" s="205" t="s">
        <v>829</v>
      </c>
      <c r="C61" s="209" t="s">
        <v>830</v>
      </c>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2">
        <f>SUM(D61:AD61)</f>
        <v>0</v>
      </c>
      <c r="AF61" s="51"/>
      <c r="AG61" s="51"/>
      <c r="AH61" s="51"/>
      <c r="AI61" s="51"/>
      <c r="AJ61" s="51"/>
      <c r="AK61" s="51"/>
      <c r="AL61" s="51"/>
      <c r="AM61" s="51"/>
      <c r="AN61" s="51"/>
      <c r="AO61" s="51"/>
      <c r="AP61" s="51"/>
      <c r="AQ61" s="52">
        <f>SUM(AF61:AP61)</f>
        <v>0</v>
      </c>
      <c r="AR61" s="51"/>
      <c r="AS61" s="51"/>
      <c r="AT61" s="51"/>
      <c r="AU61" s="51"/>
      <c r="AV61" s="51"/>
      <c r="AW61" s="51"/>
      <c r="AX61" s="51"/>
      <c r="AY61" s="51"/>
      <c r="AZ61" s="51"/>
      <c r="BA61" s="51"/>
      <c r="BB61" s="51"/>
      <c r="BC61" s="52">
        <f>SUM(AR61:BB61)</f>
        <v>0</v>
      </c>
      <c r="BD61" s="73"/>
      <c r="BE61" s="73"/>
      <c r="BF61" s="73"/>
      <c r="BG61" s="73"/>
      <c r="BH61" s="73"/>
      <c r="BI61" s="73"/>
      <c r="BJ61" s="73"/>
      <c r="BK61" s="73"/>
      <c r="BL61" s="73"/>
      <c r="BM61" s="73"/>
      <c r="BN61" s="73"/>
      <c r="BO61" s="56"/>
      <c r="BP61" s="73"/>
      <c r="BQ61" s="73"/>
      <c r="BR61" s="73"/>
      <c r="BS61" s="73"/>
      <c r="BT61" s="73"/>
      <c r="BU61" s="73"/>
      <c r="BV61" s="73"/>
      <c r="BW61" s="73"/>
      <c r="BX61" s="73"/>
      <c r="BY61" s="73"/>
      <c r="BZ61" s="73"/>
      <c r="CA61" s="56"/>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2">
        <f>SUM(CB61:DB61)</f>
        <v>0</v>
      </c>
      <c r="DD61" s="51"/>
      <c r="DE61" s="51"/>
      <c r="DF61" s="51"/>
      <c r="DG61" s="51"/>
      <c r="DH61" s="51"/>
      <c r="DI61" s="51"/>
      <c r="DJ61" s="51"/>
      <c r="DK61" s="51"/>
      <c r="DL61" s="51"/>
      <c r="DM61" s="51"/>
      <c r="DN61" s="51"/>
      <c r="DO61" s="52">
        <f>SUM(DD61:DN61)</f>
        <v>0</v>
      </c>
      <c r="DP61" s="51"/>
      <c r="DQ61" s="51"/>
      <c r="DR61" s="51"/>
      <c r="DS61" s="51"/>
      <c r="DT61" s="51"/>
      <c r="DU61" s="51"/>
      <c r="DV61" s="51"/>
      <c r="DW61" s="51"/>
      <c r="DX61" s="51"/>
      <c r="DY61" s="51"/>
      <c r="DZ61" s="51"/>
      <c r="EA61" s="52">
        <f>SUM(DP61:DZ61)</f>
        <v>0</v>
      </c>
      <c r="EB61" s="73"/>
      <c r="EC61" s="73"/>
      <c r="ED61" s="73"/>
      <c r="EE61" s="73"/>
      <c r="EF61" s="73"/>
      <c r="EG61" s="73"/>
      <c r="EH61" s="73"/>
      <c r="EI61" s="73"/>
      <c r="EJ61" s="73"/>
      <c r="EK61" s="73"/>
      <c r="EL61" s="73"/>
      <c r="EM61" s="56"/>
      <c r="EN61" s="73"/>
      <c r="EO61" s="73"/>
      <c r="EP61" s="73"/>
      <c r="EQ61" s="73"/>
      <c r="ER61" s="73"/>
      <c r="ES61" s="73"/>
      <c r="ET61" s="73"/>
      <c r="EU61" s="73"/>
      <c r="EV61" s="73"/>
      <c r="EW61" s="73"/>
      <c r="EX61" s="73"/>
      <c r="EY61" s="56"/>
      <c r="EZ61" s="31">
        <f>SUM(AE61,AQ61,BC61,BO61,CA61,DC61,DO61,EA61,EM61,EY61)</f>
        <v>0</v>
      </c>
    </row>
    <row r="62" spans="2:157" ht="27" customHeight="1">
      <c r="B62" s="205" t="s">
        <v>831</v>
      </c>
      <c r="C62" s="209" t="s">
        <v>832</v>
      </c>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2">
        <f>SUM(D62:AD62)</f>
        <v>0</v>
      </c>
      <c r="AF62" s="51"/>
      <c r="AG62" s="51"/>
      <c r="AH62" s="51"/>
      <c r="AI62" s="51"/>
      <c r="AJ62" s="51"/>
      <c r="AK62" s="51"/>
      <c r="AL62" s="51"/>
      <c r="AM62" s="51"/>
      <c r="AN62" s="51"/>
      <c r="AO62" s="51"/>
      <c r="AP62" s="51"/>
      <c r="AQ62" s="52">
        <f>SUM(AF62:AP62)</f>
        <v>0</v>
      </c>
      <c r="AR62" s="51"/>
      <c r="AS62" s="51"/>
      <c r="AT62" s="51"/>
      <c r="AU62" s="51"/>
      <c r="AV62" s="51"/>
      <c r="AW62" s="51"/>
      <c r="AX62" s="51"/>
      <c r="AY62" s="51"/>
      <c r="AZ62" s="51"/>
      <c r="BA62" s="51"/>
      <c r="BB62" s="51"/>
      <c r="BC62" s="52">
        <f>SUM(AR62:BB62)</f>
        <v>0</v>
      </c>
      <c r="BD62" s="73"/>
      <c r="BE62" s="73"/>
      <c r="BF62" s="73"/>
      <c r="BG62" s="73"/>
      <c r="BH62" s="73"/>
      <c r="BI62" s="73"/>
      <c r="BJ62" s="73"/>
      <c r="BK62" s="73"/>
      <c r="BL62" s="73"/>
      <c r="BM62" s="73"/>
      <c r="BN62" s="73"/>
      <c r="BO62" s="56"/>
      <c r="BP62" s="73"/>
      <c r="BQ62" s="73"/>
      <c r="BR62" s="73"/>
      <c r="BS62" s="73"/>
      <c r="BT62" s="73"/>
      <c r="BU62" s="73"/>
      <c r="BV62" s="73"/>
      <c r="BW62" s="73"/>
      <c r="BX62" s="73"/>
      <c r="BY62" s="73"/>
      <c r="BZ62" s="73"/>
      <c r="CA62" s="56"/>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2">
        <f>SUM(CB62:DB62)</f>
        <v>0</v>
      </c>
      <c r="DD62" s="51"/>
      <c r="DE62" s="51"/>
      <c r="DF62" s="51"/>
      <c r="DG62" s="51"/>
      <c r="DH62" s="51"/>
      <c r="DI62" s="51"/>
      <c r="DJ62" s="51"/>
      <c r="DK62" s="51"/>
      <c r="DL62" s="51"/>
      <c r="DM62" s="51"/>
      <c r="DN62" s="51"/>
      <c r="DO62" s="52">
        <f>SUM(DD62:DN62)</f>
        <v>0</v>
      </c>
      <c r="DP62" s="51"/>
      <c r="DQ62" s="51"/>
      <c r="DR62" s="51"/>
      <c r="DS62" s="51"/>
      <c r="DT62" s="51"/>
      <c r="DU62" s="51"/>
      <c r="DV62" s="51"/>
      <c r="DW62" s="51"/>
      <c r="DX62" s="51"/>
      <c r="DY62" s="51"/>
      <c r="DZ62" s="51"/>
      <c r="EA62" s="52">
        <f>SUM(DP62:DZ62)</f>
        <v>0</v>
      </c>
      <c r="EB62" s="73"/>
      <c r="EC62" s="73"/>
      <c r="ED62" s="73"/>
      <c r="EE62" s="73"/>
      <c r="EF62" s="73"/>
      <c r="EG62" s="73"/>
      <c r="EH62" s="73"/>
      <c r="EI62" s="73"/>
      <c r="EJ62" s="73"/>
      <c r="EK62" s="73"/>
      <c r="EL62" s="73"/>
      <c r="EM62" s="56"/>
      <c r="EN62" s="73"/>
      <c r="EO62" s="73"/>
      <c r="EP62" s="73"/>
      <c r="EQ62" s="73"/>
      <c r="ER62" s="73"/>
      <c r="ES62" s="73"/>
      <c r="ET62" s="73"/>
      <c r="EU62" s="73"/>
      <c r="EV62" s="73"/>
      <c r="EW62" s="73"/>
      <c r="EX62" s="73"/>
      <c r="EY62" s="56"/>
      <c r="EZ62" s="31">
        <f>SUM(AE62,AQ62,BC62,BO62,CA62,DC62,DO62,EA62,EM62,EY62)</f>
        <v>0</v>
      </c>
    </row>
    <row r="63" spans="2:157" ht="27" customHeight="1">
      <c r="B63" s="204" t="s">
        <v>833</v>
      </c>
      <c r="C63" s="190"/>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54"/>
      <c r="AF63" s="73"/>
      <c r="AG63" s="73"/>
      <c r="AH63" s="73"/>
      <c r="AI63" s="73"/>
      <c r="AJ63" s="73"/>
      <c r="AK63" s="73"/>
      <c r="AL63" s="73"/>
      <c r="AM63" s="73"/>
      <c r="AN63" s="73"/>
      <c r="AO63" s="73"/>
      <c r="AP63" s="73"/>
      <c r="AQ63" s="54"/>
      <c r="AR63" s="73"/>
      <c r="AS63" s="73"/>
      <c r="AT63" s="73"/>
      <c r="AU63" s="73"/>
      <c r="AV63" s="73"/>
      <c r="AW63" s="73"/>
      <c r="AX63" s="73"/>
      <c r="AY63" s="73"/>
      <c r="AZ63" s="73"/>
      <c r="BA63" s="73"/>
      <c r="BB63" s="73"/>
      <c r="BC63" s="54"/>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54"/>
      <c r="DD63" s="55"/>
      <c r="DE63" s="55"/>
      <c r="DF63" s="55"/>
      <c r="DG63" s="55"/>
      <c r="DH63" s="55"/>
      <c r="DI63" s="55"/>
      <c r="DJ63" s="55"/>
      <c r="DK63" s="55"/>
      <c r="DL63" s="55"/>
      <c r="DM63" s="55"/>
      <c r="DN63" s="55"/>
      <c r="DO63" s="35"/>
      <c r="DP63" s="55"/>
      <c r="DQ63" s="55"/>
      <c r="DR63" s="55"/>
      <c r="DS63" s="55"/>
      <c r="DT63" s="55"/>
      <c r="DU63" s="55"/>
      <c r="DV63" s="55"/>
      <c r="DW63" s="55"/>
      <c r="DX63" s="55"/>
      <c r="DY63" s="55"/>
      <c r="DZ63" s="55"/>
      <c r="EA63" s="35"/>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55"/>
    </row>
    <row r="64" spans="2:157" ht="27" customHeight="1">
      <c r="B64" s="205" t="s">
        <v>834</v>
      </c>
      <c r="C64" s="209" t="s">
        <v>835</v>
      </c>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2">
        <f>SUM(D64:AD64)</f>
        <v>0</v>
      </c>
      <c r="AF64" s="51"/>
      <c r="AG64" s="51"/>
      <c r="AH64" s="51"/>
      <c r="AI64" s="51"/>
      <c r="AJ64" s="51"/>
      <c r="AK64" s="51"/>
      <c r="AL64" s="51"/>
      <c r="AM64" s="51"/>
      <c r="AN64" s="51"/>
      <c r="AO64" s="51"/>
      <c r="AP64" s="51"/>
      <c r="AQ64" s="52">
        <f>SUM(AF64:AP64)</f>
        <v>0</v>
      </c>
      <c r="AR64" s="51"/>
      <c r="AS64" s="51"/>
      <c r="AT64" s="51"/>
      <c r="AU64" s="51"/>
      <c r="AV64" s="51"/>
      <c r="AW64" s="51"/>
      <c r="AX64" s="51"/>
      <c r="AY64" s="51"/>
      <c r="AZ64" s="51"/>
      <c r="BA64" s="51"/>
      <c r="BB64" s="51"/>
      <c r="BC64" s="52">
        <f>SUM(AR64:BB64)</f>
        <v>0</v>
      </c>
      <c r="BD64" s="73"/>
      <c r="BE64" s="73"/>
      <c r="BF64" s="73"/>
      <c r="BG64" s="73"/>
      <c r="BH64" s="73"/>
      <c r="BI64" s="73"/>
      <c r="BJ64" s="73"/>
      <c r="BK64" s="73"/>
      <c r="BL64" s="73"/>
      <c r="BM64" s="73"/>
      <c r="BN64" s="73"/>
      <c r="BO64" s="56"/>
      <c r="BP64" s="73"/>
      <c r="BQ64" s="73"/>
      <c r="BR64" s="73"/>
      <c r="BS64" s="73"/>
      <c r="BT64" s="73"/>
      <c r="BU64" s="73"/>
      <c r="BV64" s="73"/>
      <c r="BW64" s="73"/>
      <c r="BX64" s="73"/>
      <c r="BY64" s="73"/>
      <c r="BZ64" s="73"/>
      <c r="CA64" s="56"/>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2">
        <f>SUM(CB64:DB64)</f>
        <v>0</v>
      </c>
      <c r="DD64" s="51"/>
      <c r="DE64" s="51"/>
      <c r="DF64" s="51"/>
      <c r="DG64" s="51"/>
      <c r="DH64" s="51"/>
      <c r="DI64" s="51"/>
      <c r="DJ64" s="51"/>
      <c r="DK64" s="51"/>
      <c r="DL64" s="51"/>
      <c r="DM64" s="51"/>
      <c r="DN64" s="51"/>
      <c r="DO64" s="52">
        <f>SUM(DD64:DN64)</f>
        <v>0</v>
      </c>
      <c r="DP64" s="51"/>
      <c r="DQ64" s="51"/>
      <c r="DR64" s="51"/>
      <c r="DS64" s="51"/>
      <c r="DT64" s="51"/>
      <c r="DU64" s="51"/>
      <c r="DV64" s="51"/>
      <c r="DW64" s="51"/>
      <c r="DX64" s="51"/>
      <c r="DY64" s="51"/>
      <c r="DZ64" s="51"/>
      <c r="EA64" s="52">
        <f>SUM(DP64:DZ64)</f>
        <v>0</v>
      </c>
      <c r="EB64" s="73"/>
      <c r="EC64" s="73"/>
      <c r="ED64" s="73"/>
      <c r="EE64" s="73"/>
      <c r="EF64" s="73"/>
      <c r="EG64" s="73"/>
      <c r="EH64" s="73"/>
      <c r="EI64" s="73"/>
      <c r="EJ64" s="73"/>
      <c r="EK64" s="73"/>
      <c r="EL64" s="73"/>
      <c r="EM64" s="56"/>
      <c r="EN64" s="73"/>
      <c r="EO64" s="73"/>
      <c r="EP64" s="73"/>
      <c r="EQ64" s="73"/>
      <c r="ER64" s="73"/>
      <c r="ES64" s="73"/>
      <c r="ET64" s="73"/>
      <c r="EU64" s="73"/>
      <c r="EV64" s="73"/>
      <c r="EW64" s="73"/>
      <c r="EX64" s="73"/>
      <c r="EY64" s="56"/>
      <c r="EZ64" s="31">
        <f>SUM(AE64,AQ64,BC64,BO64,CA64,DC64,DO64,EA64,EM64,EY64)</f>
        <v>0</v>
      </c>
    </row>
    <row r="65" spans="2:156" ht="27" customHeight="1">
      <c r="B65" s="205" t="s">
        <v>836</v>
      </c>
      <c r="C65" s="209" t="s">
        <v>837</v>
      </c>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2">
        <f>SUM(D65:AD65)</f>
        <v>0</v>
      </c>
      <c r="AF65" s="51"/>
      <c r="AG65" s="51"/>
      <c r="AH65" s="51"/>
      <c r="AI65" s="51"/>
      <c r="AJ65" s="51"/>
      <c r="AK65" s="51"/>
      <c r="AL65" s="51"/>
      <c r="AM65" s="51"/>
      <c r="AN65" s="51"/>
      <c r="AO65" s="51"/>
      <c r="AP65" s="51"/>
      <c r="AQ65" s="52">
        <f>SUM(AF65:AP65)</f>
        <v>0</v>
      </c>
      <c r="AR65" s="51"/>
      <c r="AS65" s="51"/>
      <c r="AT65" s="51"/>
      <c r="AU65" s="51"/>
      <c r="AV65" s="51"/>
      <c r="AW65" s="51"/>
      <c r="AX65" s="51"/>
      <c r="AY65" s="51"/>
      <c r="AZ65" s="51"/>
      <c r="BA65" s="51"/>
      <c r="BB65" s="51"/>
      <c r="BC65" s="52">
        <f>SUM(AR65:BB65)</f>
        <v>0</v>
      </c>
      <c r="BD65" s="73"/>
      <c r="BE65" s="73"/>
      <c r="BF65" s="73"/>
      <c r="BG65" s="73"/>
      <c r="BH65" s="73"/>
      <c r="BI65" s="73"/>
      <c r="BJ65" s="73"/>
      <c r="BK65" s="73"/>
      <c r="BL65" s="73"/>
      <c r="BM65" s="73"/>
      <c r="BN65" s="73"/>
      <c r="BO65" s="56"/>
      <c r="BP65" s="73"/>
      <c r="BQ65" s="73"/>
      <c r="BR65" s="73"/>
      <c r="BS65" s="73"/>
      <c r="BT65" s="73"/>
      <c r="BU65" s="73"/>
      <c r="BV65" s="73"/>
      <c r="BW65" s="73"/>
      <c r="BX65" s="73"/>
      <c r="BY65" s="73"/>
      <c r="BZ65" s="73"/>
      <c r="CA65" s="56"/>
      <c r="CB65" s="51"/>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2">
        <f>SUM(CB65:DB65)</f>
        <v>0</v>
      </c>
      <c r="DD65" s="51"/>
      <c r="DE65" s="51"/>
      <c r="DF65" s="51"/>
      <c r="DG65" s="51"/>
      <c r="DH65" s="51"/>
      <c r="DI65" s="51"/>
      <c r="DJ65" s="51"/>
      <c r="DK65" s="51"/>
      <c r="DL65" s="51"/>
      <c r="DM65" s="51"/>
      <c r="DN65" s="51"/>
      <c r="DO65" s="52">
        <f>SUM(DD65:DN65)</f>
        <v>0</v>
      </c>
      <c r="DP65" s="51"/>
      <c r="DQ65" s="51"/>
      <c r="DR65" s="51"/>
      <c r="DS65" s="51"/>
      <c r="DT65" s="51"/>
      <c r="DU65" s="51"/>
      <c r="DV65" s="51"/>
      <c r="DW65" s="51"/>
      <c r="DX65" s="51"/>
      <c r="DY65" s="51"/>
      <c r="DZ65" s="51"/>
      <c r="EA65" s="52">
        <f>SUM(DP65:DZ65)</f>
        <v>0</v>
      </c>
      <c r="EB65" s="73"/>
      <c r="EC65" s="73"/>
      <c r="ED65" s="73"/>
      <c r="EE65" s="73"/>
      <c r="EF65" s="73"/>
      <c r="EG65" s="73"/>
      <c r="EH65" s="73"/>
      <c r="EI65" s="73"/>
      <c r="EJ65" s="73"/>
      <c r="EK65" s="73"/>
      <c r="EL65" s="73"/>
      <c r="EM65" s="56"/>
      <c r="EN65" s="73"/>
      <c r="EO65" s="73"/>
      <c r="EP65" s="73"/>
      <c r="EQ65" s="73"/>
      <c r="ER65" s="73"/>
      <c r="ES65" s="73"/>
      <c r="ET65" s="73"/>
      <c r="EU65" s="73"/>
      <c r="EV65" s="73"/>
      <c r="EW65" s="73"/>
      <c r="EX65" s="73"/>
      <c r="EY65" s="56"/>
      <c r="EZ65" s="31">
        <f>SUM(AE65,AQ65,BC65,BO65,CA65,DC65,DO65,EA65,EM65,EY65)</f>
        <v>0</v>
      </c>
    </row>
    <row r="66" spans="2:156" ht="27" customHeight="1">
      <c r="B66" s="205" t="s">
        <v>838</v>
      </c>
      <c r="C66" s="209" t="s">
        <v>839</v>
      </c>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2">
        <f>SUM(D66:AD66)</f>
        <v>0</v>
      </c>
      <c r="AF66" s="51"/>
      <c r="AG66" s="51"/>
      <c r="AH66" s="51"/>
      <c r="AI66" s="51"/>
      <c r="AJ66" s="51"/>
      <c r="AK66" s="51"/>
      <c r="AL66" s="51"/>
      <c r="AM66" s="51"/>
      <c r="AN66" s="51"/>
      <c r="AO66" s="51"/>
      <c r="AP66" s="51"/>
      <c r="AQ66" s="52">
        <f>SUM(AF66:AP66)</f>
        <v>0</v>
      </c>
      <c r="AR66" s="51"/>
      <c r="AS66" s="51"/>
      <c r="AT66" s="51"/>
      <c r="AU66" s="51"/>
      <c r="AV66" s="51"/>
      <c r="AW66" s="51"/>
      <c r="AX66" s="51"/>
      <c r="AY66" s="51"/>
      <c r="AZ66" s="51"/>
      <c r="BA66" s="51"/>
      <c r="BB66" s="51"/>
      <c r="BC66" s="52">
        <f>SUM(AR66:BB66)</f>
        <v>0</v>
      </c>
      <c r="BD66" s="73"/>
      <c r="BE66" s="73"/>
      <c r="BF66" s="73"/>
      <c r="BG66" s="73"/>
      <c r="BH66" s="73"/>
      <c r="BI66" s="73"/>
      <c r="BJ66" s="73"/>
      <c r="BK66" s="73"/>
      <c r="BL66" s="73"/>
      <c r="BM66" s="73"/>
      <c r="BN66" s="73"/>
      <c r="BO66" s="56"/>
      <c r="BP66" s="73"/>
      <c r="BQ66" s="73"/>
      <c r="BR66" s="73"/>
      <c r="BS66" s="73"/>
      <c r="BT66" s="73"/>
      <c r="BU66" s="73"/>
      <c r="BV66" s="73"/>
      <c r="BW66" s="73"/>
      <c r="BX66" s="73"/>
      <c r="BY66" s="73"/>
      <c r="BZ66" s="73"/>
      <c r="CA66" s="56"/>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f>SUM(CB66:DB66)</f>
        <v>0</v>
      </c>
      <c r="DD66" s="51"/>
      <c r="DE66" s="51"/>
      <c r="DF66" s="51"/>
      <c r="DG66" s="51"/>
      <c r="DH66" s="51"/>
      <c r="DI66" s="51"/>
      <c r="DJ66" s="51"/>
      <c r="DK66" s="51"/>
      <c r="DL66" s="51"/>
      <c r="DM66" s="51"/>
      <c r="DN66" s="51"/>
      <c r="DO66" s="52">
        <f>SUM(DD66:DN66)</f>
        <v>0</v>
      </c>
      <c r="DP66" s="51"/>
      <c r="DQ66" s="51"/>
      <c r="DR66" s="51"/>
      <c r="DS66" s="51"/>
      <c r="DT66" s="51"/>
      <c r="DU66" s="51"/>
      <c r="DV66" s="51"/>
      <c r="DW66" s="51"/>
      <c r="DX66" s="51"/>
      <c r="DY66" s="51"/>
      <c r="DZ66" s="51"/>
      <c r="EA66" s="52">
        <f>SUM(DP66:DZ66)</f>
        <v>0</v>
      </c>
      <c r="EB66" s="73"/>
      <c r="EC66" s="73"/>
      <c r="ED66" s="73"/>
      <c r="EE66" s="73"/>
      <c r="EF66" s="73"/>
      <c r="EG66" s="73"/>
      <c r="EH66" s="73"/>
      <c r="EI66" s="73"/>
      <c r="EJ66" s="73"/>
      <c r="EK66" s="73"/>
      <c r="EL66" s="73"/>
      <c r="EM66" s="56"/>
      <c r="EN66" s="73"/>
      <c r="EO66" s="73"/>
      <c r="EP66" s="73"/>
      <c r="EQ66" s="73"/>
      <c r="ER66" s="73"/>
      <c r="ES66" s="73"/>
      <c r="ET66" s="73"/>
      <c r="EU66" s="73"/>
      <c r="EV66" s="73"/>
      <c r="EW66" s="73"/>
      <c r="EX66" s="73"/>
      <c r="EY66" s="56"/>
      <c r="EZ66" s="31">
        <f>SUM(AE66,AQ66,BC66,BO66,CA66,DC66,DO66,EA66,EM66,EY66)</f>
        <v>0</v>
      </c>
    </row>
    <row r="67" spans="2:156" ht="27" customHeight="1">
      <c r="B67" s="205" t="s">
        <v>840</v>
      </c>
      <c r="C67" s="209" t="s">
        <v>841</v>
      </c>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2">
        <f>SUM(D67:AD67)</f>
        <v>0</v>
      </c>
      <c r="AF67" s="51"/>
      <c r="AG67" s="51"/>
      <c r="AH67" s="51"/>
      <c r="AI67" s="51"/>
      <c r="AJ67" s="51"/>
      <c r="AK67" s="51"/>
      <c r="AL67" s="51"/>
      <c r="AM67" s="51"/>
      <c r="AN67" s="51"/>
      <c r="AO67" s="51"/>
      <c r="AP67" s="51"/>
      <c r="AQ67" s="52">
        <f>SUM(AF67:AP67)</f>
        <v>0</v>
      </c>
      <c r="AR67" s="51"/>
      <c r="AS67" s="51"/>
      <c r="AT67" s="51"/>
      <c r="AU67" s="51"/>
      <c r="AV67" s="51"/>
      <c r="AW67" s="51"/>
      <c r="AX67" s="51"/>
      <c r="AY67" s="51"/>
      <c r="AZ67" s="51"/>
      <c r="BA67" s="51"/>
      <c r="BB67" s="51"/>
      <c r="BC67" s="52">
        <f>SUM(AR67:BB67)</f>
        <v>0</v>
      </c>
      <c r="BD67" s="73"/>
      <c r="BE67" s="73"/>
      <c r="BF67" s="73"/>
      <c r="BG67" s="73"/>
      <c r="BH67" s="73"/>
      <c r="BI67" s="73"/>
      <c r="BJ67" s="73"/>
      <c r="BK67" s="73"/>
      <c r="BL67" s="73"/>
      <c r="BM67" s="73"/>
      <c r="BN67" s="73"/>
      <c r="BO67" s="56"/>
      <c r="BP67" s="73"/>
      <c r="BQ67" s="73"/>
      <c r="BR67" s="73"/>
      <c r="BS67" s="73"/>
      <c r="BT67" s="73"/>
      <c r="BU67" s="73"/>
      <c r="BV67" s="73"/>
      <c r="BW67" s="73"/>
      <c r="BX67" s="73"/>
      <c r="BY67" s="73"/>
      <c r="BZ67" s="73"/>
      <c r="CA67" s="56"/>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f>SUM(CB67:DB67)</f>
        <v>0</v>
      </c>
      <c r="DD67" s="51"/>
      <c r="DE67" s="51"/>
      <c r="DF67" s="51"/>
      <c r="DG67" s="51"/>
      <c r="DH67" s="51"/>
      <c r="DI67" s="51"/>
      <c r="DJ67" s="51"/>
      <c r="DK67" s="51"/>
      <c r="DL67" s="51"/>
      <c r="DM67" s="51"/>
      <c r="DN67" s="51"/>
      <c r="DO67" s="52">
        <f>SUM(DD67:DN67)</f>
        <v>0</v>
      </c>
      <c r="DP67" s="51"/>
      <c r="DQ67" s="51"/>
      <c r="DR67" s="51"/>
      <c r="DS67" s="51"/>
      <c r="DT67" s="51"/>
      <c r="DU67" s="51"/>
      <c r="DV67" s="51"/>
      <c r="DW67" s="51"/>
      <c r="DX67" s="51"/>
      <c r="DY67" s="51"/>
      <c r="DZ67" s="51"/>
      <c r="EA67" s="52">
        <f>SUM(DP67:DZ67)</f>
        <v>0</v>
      </c>
      <c r="EB67" s="73"/>
      <c r="EC67" s="73"/>
      <c r="ED67" s="73"/>
      <c r="EE67" s="73"/>
      <c r="EF67" s="73"/>
      <c r="EG67" s="73"/>
      <c r="EH67" s="73"/>
      <c r="EI67" s="73"/>
      <c r="EJ67" s="73"/>
      <c r="EK67" s="73"/>
      <c r="EL67" s="73"/>
      <c r="EM67" s="56"/>
      <c r="EN67" s="73"/>
      <c r="EO67" s="73"/>
      <c r="EP67" s="73"/>
      <c r="EQ67" s="73"/>
      <c r="ER67" s="73"/>
      <c r="ES67" s="73"/>
      <c r="ET67" s="73"/>
      <c r="EU67" s="73"/>
      <c r="EV67" s="73"/>
      <c r="EW67" s="73"/>
      <c r="EX67" s="73"/>
      <c r="EY67" s="56"/>
      <c r="EZ67" s="31">
        <f>SUM(AE67,AQ67,BC67,BO67,CA67,DC67,DO67,EA67,EM67,EY67)</f>
        <v>0</v>
      </c>
    </row>
    <row r="68" spans="2:156" ht="27" customHeight="1">
      <c r="B68" s="204" t="s">
        <v>842</v>
      </c>
      <c r="C68" s="190"/>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54"/>
      <c r="AF68" s="73"/>
      <c r="AG68" s="73"/>
      <c r="AH68" s="73"/>
      <c r="AI68" s="73"/>
      <c r="AJ68" s="73"/>
      <c r="AK68" s="73"/>
      <c r="AL68" s="73"/>
      <c r="AM68" s="73"/>
      <c r="AN68" s="73"/>
      <c r="AO68" s="73"/>
      <c r="AP68" s="73"/>
      <c r="AQ68" s="54"/>
      <c r="AR68" s="73"/>
      <c r="AS68" s="73"/>
      <c r="AT68" s="73"/>
      <c r="AU68" s="73"/>
      <c r="AV68" s="73"/>
      <c r="AW68" s="73"/>
      <c r="AX68" s="73"/>
      <c r="AY68" s="73"/>
      <c r="AZ68" s="73"/>
      <c r="BA68" s="73"/>
      <c r="BB68" s="73"/>
      <c r="BC68" s="54"/>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54"/>
      <c r="DD68" s="55"/>
      <c r="DE68" s="55"/>
      <c r="DF68" s="55"/>
      <c r="DG68" s="55"/>
      <c r="DH68" s="55"/>
      <c r="DI68" s="55"/>
      <c r="DJ68" s="55"/>
      <c r="DK68" s="55"/>
      <c r="DL68" s="55"/>
      <c r="DM68" s="55"/>
      <c r="DN68" s="55"/>
      <c r="DO68" s="35"/>
      <c r="DP68" s="55"/>
      <c r="DQ68" s="55"/>
      <c r="DR68" s="55"/>
      <c r="DS68" s="55"/>
      <c r="DT68" s="55"/>
      <c r="DU68" s="55"/>
      <c r="DV68" s="55"/>
      <c r="DW68" s="55"/>
      <c r="DX68" s="55"/>
      <c r="DY68" s="55"/>
      <c r="DZ68" s="55"/>
      <c r="EA68" s="35"/>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55"/>
    </row>
    <row r="69" spans="2:156" ht="27" customHeight="1">
      <c r="B69" s="205" t="s">
        <v>843</v>
      </c>
      <c r="C69" s="209" t="s">
        <v>844</v>
      </c>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2">
        <f>SUM(D69:AD69)</f>
        <v>0</v>
      </c>
      <c r="AF69" s="51"/>
      <c r="AG69" s="51"/>
      <c r="AH69" s="51"/>
      <c r="AI69" s="51"/>
      <c r="AJ69" s="51"/>
      <c r="AK69" s="51"/>
      <c r="AL69" s="51"/>
      <c r="AM69" s="51"/>
      <c r="AN69" s="51"/>
      <c r="AO69" s="51"/>
      <c r="AP69" s="51"/>
      <c r="AQ69" s="52">
        <f>SUM(AF69:AP69)</f>
        <v>0</v>
      </c>
      <c r="AR69" s="51"/>
      <c r="AS69" s="51"/>
      <c r="AT69" s="51"/>
      <c r="AU69" s="51"/>
      <c r="AV69" s="51"/>
      <c r="AW69" s="51"/>
      <c r="AX69" s="51"/>
      <c r="AY69" s="51"/>
      <c r="AZ69" s="51"/>
      <c r="BA69" s="51"/>
      <c r="BB69" s="51"/>
      <c r="BC69" s="52">
        <f>SUM(AR69:BB69)</f>
        <v>0</v>
      </c>
      <c r="BD69" s="73"/>
      <c r="BE69" s="73"/>
      <c r="BF69" s="73"/>
      <c r="BG69" s="73"/>
      <c r="BH69" s="73"/>
      <c r="BI69" s="73"/>
      <c r="BJ69" s="73"/>
      <c r="BK69" s="73"/>
      <c r="BL69" s="73"/>
      <c r="BM69" s="73"/>
      <c r="BN69" s="73"/>
      <c r="BO69" s="56"/>
      <c r="BP69" s="73"/>
      <c r="BQ69" s="73"/>
      <c r="BR69" s="73"/>
      <c r="BS69" s="73"/>
      <c r="BT69" s="73"/>
      <c r="BU69" s="73"/>
      <c r="BV69" s="73"/>
      <c r="BW69" s="73"/>
      <c r="BX69" s="73"/>
      <c r="BY69" s="73"/>
      <c r="BZ69" s="73"/>
      <c r="CA69" s="56"/>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2">
        <f>SUM(CB69:DB69)</f>
        <v>0</v>
      </c>
      <c r="DD69" s="51"/>
      <c r="DE69" s="51"/>
      <c r="DF69" s="51"/>
      <c r="DG69" s="51"/>
      <c r="DH69" s="51"/>
      <c r="DI69" s="51"/>
      <c r="DJ69" s="51"/>
      <c r="DK69" s="51"/>
      <c r="DL69" s="51"/>
      <c r="DM69" s="51"/>
      <c r="DN69" s="51"/>
      <c r="DO69" s="52">
        <f>SUM(DD69:DN69)</f>
        <v>0</v>
      </c>
      <c r="DP69" s="51"/>
      <c r="DQ69" s="51"/>
      <c r="DR69" s="51"/>
      <c r="DS69" s="51"/>
      <c r="DT69" s="51"/>
      <c r="DU69" s="51"/>
      <c r="DV69" s="51"/>
      <c r="DW69" s="51"/>
      <c r="DX69" s="51"/>
      <c r="DY69" s="51"/>
      <c r="DZ69" s="51"/>
      <c r="EA69" s="52">
        <f>SUM(DP69:DZ69)</f>
        <v>0</v>
      </c>
      <c r="EB69" s="73"/>
      <c r="EC69" s="73"/>
      <c r="ED69" s="73"/>
      <c r="EE69" s="73"/>
      <c r="EF69" s="73"/>
      <c r="EG69" s="73"/>
      <c r="EH69" s="73"/>
      <c r="EI69" s="73"/>
      <c r="EJ69" s="73"/>
      <c r="EK69" s="73"/>
      <c r="EL69" s="73"/>
      <c r="EM69" s="56"/>
      <c r="EN69" s="73"/>
      <c r="EO69" s="73"/>
      <c r="EP69" s="73"/>
      <c r="EQ69" s="73"/>
      <c r="ER69" s="73"/>
      <c r="ES69" s="73"/>
      <c r="ET69" s="73"/>
      <c r="EU69" s="73"/>
      <c r="EV69" s="73"/>
      <c r="EW69" s="73"/>
      <c r="EX69" s="73"/>
      <c r="EY69" s="56"/>
      <c r="EZ69" s="31">
        <f>SUM(AE69,AQ69,BC69,BO69,CA69,DC69,DO69,EA69,EM69,EY69)</f>
        <v>0</v>
      </c>
    </row>
    <row r="70" spans="2:156" ht="27" customHeight="1">
      <c r="B70" s="205" t="s">
        <v>845</v>
      </c>
      <c r="C70" s="209" t="s">
        <v>846</v>
      </c>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2">
        <f>SUM(D70:AD70)</f>
        <v>0</v>
      </c>
      <c r="AF70" s="51"/>
      <c r="AG70" s="51"/>
      <c r="AH70" s="51"/>
      <c r="AI70" s="51"/>
      <c r="AJ70" s="51"/>
      <c r="AK70" s="51"/>
      <c r="AL70" s="51"/>
      <c r="AM70" s="51"/>
      <c r="AN70" s="51"/>
      <c r="AO70" s="51"/>
      <c r="AP70" s="51"/>
      <c r="AQ70" s="52">
        <f>SUM(AF70:AP70)</f>
        <v>0</v>
      </c>
      <c r="AR70" s="51"/>
      <c r="AS70" s="51"/>
      <c r="AT70" s="51"/>
      <c r="AU70" s="51"/>
      <c r="AV70" s="51"/>
      <c r="AW70" s="51"/>
      <c r="AX70" s="51"/>
      <c r="AY70" s="51"/>
      <c r="AZ70" s="51"/>
      <c r="BA70" s="51"/>
      <c r="BB70" s="51"/>
      <c r="BC70" s="52">
        <f>SUM(AR70:BB70)</f>
        <v>0</v>
      </c>
      <c r="BD70" s="73"/>
      <c r="BE70" s="73"/>
      <c r="BF70" s="73"/>
      <c r="BG70" s="73"/>
      <c r="BH70" s="73"/>
      <c r="BI70" s="73"/>
      <c r="BJ70" s="73"/>
      <c r="BK70" s="73"/>
      <c r="BL70" s="73"/>
      <c r="BM70" s="73"/>
      <c r="BN70" s="73"/>
      <c r="BO70" s="56"/>
      <c r="BP70" s="73"/>
      <c r="BQ70" s="73"/>
      <c r="BR70" s="73"/>
      <c r="BS70" s="73"/>
      <c r="BT70" s="73"/>
      <c r="BU70" s="73"/>
      <c r="BV70" s="73"/>
      <c r="BW70" s="73"/>
      <c r="BX70" s="73"/>
      <c r="BY70" s="73"/>
      <c r="BZ70" s="73"/>
      <c r="CA70" s="56"/>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2">
        <f>SUM(CB70:DB70)</f>
        <v>0</v>
      </c>
      <c r="DD70" s="51"/>
      <c r="DE70" s="51"/>
      <c r="DF70" s="51"/>
      <c r="DG70" s="51"/>
      <c r="DH70" s="51"/>
      <c r="DI70" s="51"/>
      <c r="DJ70" s="51"/>
      <c r="DK70" s="51"/>
      <c r="DL70" s="51"/>
      <c r="DM70" s="51"/>
      <c r="DN70" s="51"/>
      <c r="DO70" s="52">
        <f>SUM(DD70:DN70)</f>
        <v>0</v>
      </c>
      <c r="DP70" s="51"/>
      <c r="DQ70" s="51"/>
      <c r="DR70" s="51"/>
      <c r="DS70" s="51"/>
      <c r="DT70" s="51"/>
      <c r="DU70" s="51"/>
      <c r="DV70" s="51"/>
      <c r="DW70" s="51"/>
      <c r="DX70" s="51"/>
      <c r="DY70" s="51"/>
      <c r="DZ70" s="51"/>
      <c r="EA70" s="52">
        <f>SUM(DP70:DZ70)</f>
        <v>0</v>
      </c>
      <c r="EB70" s="73"/>
      <c r="EC70" s="73"/>
      <c r="ED70" s="73"/>
      <c r="EE70" s="73"/>
      <c r="EF70" s="73"/>
      <c r="EG70" s="73"/>
      <c r="EH70" s="73"/>
      <c r="EI70" s="73"/>
      <c r="EJ70" s="73"/>
      <c r="EK70" s="73"/>
      <c r="EL70" s="73"/>
      <c r="EM70" s="56"/>
      <c r="EN70" s="73"/>
      <c r="EO70" s="73"/>
      <c r="EP70" s="73"/>
      <c r="EQ70" s="73"/>
      <c r="ER70" s="73"/>
      <c r="ES70" s="73"/>
      <c r="ET70" s="73"/>
      <c r="EU70" s="73"/>
      <c r="EV70" s="73"/>
      <c r="EW70" s="73"/>
      <c r="EX70" s="73"/>
      <c r="EY70" s="56"/>
      <c r="EZ70" s="31">
        <f>SUM(AE70,AQ70,BC70,BO70,CA70,DC70,DO70,EA70,EM70,EY70)</f>
        <v>0</v>
      </c>
    </row>
    <row r="71" spans="2:156" ht="27" customHeight="1">
      <c r="B71" s="205" t="s">
        <v>847</v>
      </c>
      <c r="C71" s="209" t="s">
        <v>848</v>
      </c>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2">
        <f>SUM(D71:AD71)</f>
        <v>0</v>
      </c>
      <c r="AF71" s="51"/>
      <c r="AG71" s="51"/>
      <c r="AH71" s="51"/>
      <c r="AI71" s="51"/>
      <c r="AJ71" s="51"/>
      <c r="AK71" s="51"/>
      <c r="AL71" s="51"/>
      <c r="AM71" s="51"/>
      <c r="AN71" s="51"/>
      <c r="AO71" s="51"/>
      <c r="AP71" s="51"/>
      <c r="AQ71" s="52">
        <f>SUM(AF71:AP71)</f>
        <v>0</v>
      </c>
      <c r="AR71" s="51"/>
      <c r="AS71" s="51"/>
      <c r="AT71" s="51"/>
      <c r="AU71" s="51"/>
      <c r="AV71" s="51"/>
      <c r="AW71" s="51"/>
      <c r="AX71" s="51"/>
      <c r="AY71" s="51"/>
      <c r="AZ71" s="51"/>
      <c r="BA71" s="51"/>
      <c r="BB71" s="51"/>
      <c r="BC71" s="52">
        <f>SUM(AR71:BB71)</f>
        <v>0</v>
      </c>
      <c r="BD71" s="73"/>
      <c r="BE71" s="73"/>
      <c r="BF71" s="73"/>
      <c r="BG71" s="73"/>
      <c r="BH71" s="73"/>
      <c r="BI71" s="73"/>
      <c r="BJ71" s="73"/>
      <c r="BK71" s="73"/>
      <c r="BL71" s="73"/>
      <c r="BM71" s="73"/>
      <c r="BN71" s="73"/>
      <c r="BO71" s="56"/>
      <c r="BP71" s="73"/>
      <c r="BQ71" s="73"/>
      <c r="BR71" s="73"/>
      <c r="BS71" s="73"/>
      <c r="BT71" s="73"/>
      <c r="BU71" s="73"/>
      <c r="BV71" s="73"/>
      <c r="BW71" s="73"/>
      <c r="BX71" s="73"/>
      <c r="BY71" s="73"/>
      <c r="BZ71" s="73"/>
      <c r="CA71" s="56"/>
      <c r="CB71" s="51"/>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2">
        <f>SUM(CB71:DB71)</f>
        <v>0</v>
      </c>
      <c r="DD71" s="51"/>
      <c r="DE71" s="51"/>
      <c r="DF71" s="51"/>
      <c r="DG71" s="51"/>
      <c r="DH71" s="51"/>
      <c r="DI71" s="51"/>
      <c r="DJ71" s="51"/>
      <c r="DK71" s="51"/>
      <c r="DL71" s="51"/>
      <c r="DM71" s="51"/>
      <c r="DN71" s="51"/>
      <c r="DO71" s="52">
        <f>SUM(DD71:DN71)</f>
        <v>0</v>
      </c>
      <c r="DP71" s="51"/>
      <c r="DQ71" s="51"/>
      <c r="DR71" s="51"/>
      <c r="DS71" s="51"/>
      <c r="DT71" s="51"/>
      <c r="DU71" s="51"/>
      <c r="DV71" s="51"/>
      <c r="DW71" s="51"/>
      <c r="DX71" s="51"/>
      <c r="DY71" s="51"/>
      <c r="DZ71" s="51"/>
      <c r="EA71" s="52">
        <f>SUM(DP71:DZ71)</f>
        <v>0</v>
      </c>
      <c r="EB71" s="73"/>
      <c r="EC71" s="73"/>
      <c r="ED71" s="73"/>
      <c r="EE71" s="73"/>
      <c r="EF71" s="73"/>
      <c r="EG71" s="73"/>
      <c r="EH71" s="73"/>
      <c r="EI71" s="73"/>
      <c r="EJ71" s="73"/>
      <c r="EK71" s="73"/>
      <c r="EL71" s="73"/>
      <c r="EM71" s="56"/>
      <c r="EN71" s="73"/>
      <c r="EO71" s="73"/>
      <c r="EP71" s="73"/>
      <c r="EQ71" s="73"/>
      <c r="ER71" s="73"/>
      <c r="ES71" s="73"/>
      <c r="ET71" s="73"/>
      <c r="EU71" s="73"/>
      <c r="EV71" s="73"/>
      <c r="EW71" s="73"/>
      <c r="EX71" s="73"/>
      <c r="EY71" s="56"/>
      <c r="EZ71" s="31">
        <f>SUM(AE71,AQ71,BC71,BO71,CA71,DC71,DO71,EA71,EM71,EY71)</f>
        <v>0</v>
      </c>
    </row>
    <row r="72" spans="2:156" ht="27" customHeight="1">
      <c r="B72" s="205" t="s">
        <v>849</v>
      </c>
      <c r="C72" s="209" t="s">
        <v>850</v>
      </c>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2">
        <f>SUM(D72:AD72)</f>
        <v>0</v>
      </c>
      <c r="AF72" s="51"/>
      <c r="AG72" s="51"/>
      <c r="AH72" s="51"/>
      <c r="AI72" s="51"/>
      <c r="AJ72" s="51"/>
      <c r="AK72" s="51"/>
      <c r="AL72" s="51"/>
      <c r="AM72" s="51"/>
      <c r="AN72" s="51"/>
      <c r="AO72" s="51"/>
      <c r="AP72" s="51"/>
      <c r="AQ72" s="52">
        <f>SUM(AF72:AP72)</f>
        <v>0</v>
      </c>
      <c r="AR72" s="51"/>
      <c r="AS72" s="51"/>
      <c r="AT72" s="51"/>
      <c r="AU72" s="51"/>
      <c r="AV72" s="51"/>
      <c r="AW72" s="51"/>
      <c r="AX72" s="51"/>
      <c r="AY72" s="51"/>
      <c r="AZ72" s="51"/>
      <c r="BA72" s="51"/>
      <c r="BB72" s="51"/>
      <c r="BC72" s="52">
        <f>SUM(AR72:BB72)</f>
        <v>0</v>
      </c>
      <c r="BD72" s="73"/>
      <c r="BE72" s="73"/>
      <c r="BF72" s="73"/>
      <c r="BG72" s="73"/>
      <c r="BH72" s="73"/>
      <c r="BI72" s="73"/>
      <c r="BJ72" s="73"/>
      <c r="BK72" s="73"/>
      <c r="BL72" s="73"/>
      <c r="BM72" s="73"/>
      <c r="BN72" s="73"/>
      <c r="BO72" s="56"/>
      <c r="BP72" s="73"/>
      <c r="BQ72" s="73"/>
      <c r="BR72" s="73"/>
      <c r="BS72" s="73"/>
      <c r="BT72" s="73"/>
      <c r="BU72" s="73"/>
      <c r="BV72" s="73"/>
      <c r="BW72" s="73"/>
      <c r="BX72" s="73"/>
      <c r="BY72" s="73"/>
      <c r="BZ72" s="73"/>
      <c r="CA72" s="56"/>
      <c r="CB72" s="51"/>
      <c r="CC72" s="51"/>
      <c r="CD72" s="51"/>
      <c r="CE72" s="51"/>
      <c r="CF72" s="51"/>
      <c r="CG72" s="51"/>
      <c r="CH72" s="51"/>
      <c r="CI72" s="51"/>
      <c r="CJ72" s="51"/>
      <c r="CK72" s="51"/>
      <c r="CL72" s="51"/>
      <c r="CM72" s="51"/>
      <c r="CN72" s="51"/>
      <c r="CO72" s="51"/>
      <c r="CP72" s="51"/>
      <c r="CQ72" s="51"/>
      <c r="CR72" s="51"/>
      <c r="CS72" s="51"/>
      <c r="CT72" s="51"/>
      <c r="CU72" s="51"/>
      <c r="CV72" s="51"/>
      <c r="CW72" s="51"/>
      <c r="CX72" s="51"/>
      <c r="CY72" s="51"/>
      <c r="CZ72" s="51"/>
      <c r="DA72" s="51"/>
      <c r="DB72" s="51"/>
      <c r="DC72" s="52">
        <f>SUM(CB72:DB72)</f>
        <v>0</v>
      </c>
      <c r="DD72" s="51"/>
      <c r="DE72" s="51"/>
      <c r="DF72" s="51"/>
      <c r="DG72" s="51"/>
      <c r="DH72" s="51"/>
      <c r="DI72" s="51"/>
      <c r="DJ72" s="51"/>
      <c r="DK72" s="51"/>
      <c r="DL72" s="51"/>
      <c r="DM72" s="51"/>
      <c r="DN72" s="51"/>
      <c r="DO72" s="52">
        <f>SUM(DD72:DN72)</f>
        <v>0</v>
      </c>
      <c r="DP72" s="51"/>
      <c r="DQ72" s="51"/>
      <c r="DR72" s="51"/>
      <c r="DS72" s="51"/>
      <c r="DT72" s="51"/>
      <c r="DU72" s="51"/>
      <c r="DV72" s="51"/>
      <c r="DW72" s="51"/>
      <c r="DX72" s="51"/>
      <c r="DY72" s="51"/>
      <c r="DZ72" s="51"/>
      <c r="EA72" s="52">
        <f>SUM(DP72:DZ72)</f>
        <v>0</v>
      </c>
      <c r="EB72" s="73"/>
      <c r="EC72" s="73"/>
      <c r="ED72" s="73"/>
      <c r="EE72" s="73"/>
      <c r="EF72" s="73"/>
      <c r="EG72" s="73"/>
      <c r="EH72" s="73"/>
      <c r="EI72" s="73"/>
      <c r="EJ72" s="73"/>
      <c r="EK72" s="73"/>
      <c r="EL72" s="73"/>
      <c r="EM72" s="56"/>
      <c r="EN72" s="73"/>
      <c r="EO72" s="73"/>
      <c r="EP72" s="73"/>
      <c r="EQ72" s="73"/>
      <c r="ER72" s="73"/>
      <c r="ES72" s="73"/>
      <c r="ET72" s="73"/>
      <c r="EU72" s="73"/>
      <c r="EV72" s="73"/>
      <c r="EW72" s="73"/>
      <c r="EX72" s="73"/>
      <c r="EY72" s="56"/>
      <c r="EZ72" s="31">
        <f>SUM(AE72,AQ72,BC72,BO72,CA72,DC72,DO72,EA72,EM72,EY72)</f>
        <v>0</v>
      </c>
    </row>
    <row r="73" spans="2:156" ht="14.65" customHeight="1">
      <c r="B73" s="41"/>
      <c r="D73" s="41"/>
    </row>
    <row r="74" spans="2:156" ht="14.65" customHeight="1">
      <c r="B74" s="41" t="s">
        <v>851</v>
      </c>
      <c r="D74" s="41"/>
      <c r="AH74" s="15"/>
      <c r="AI74" s="15"/>
      <c r="AJ74" s="15"/>
      <c r="AK74" s="15"/>
      <c r="AL74" s="15"/>
      <c r="AM74" s="15"/>
      <c r="AN74" s="15"/>
      <c r="AO74" s="15"/>
      <c r="AP74" s="15"/>
      <c r="AQ74" s="15"/>
      <c r="AS74" s="15"/>
      <c r="AT74" s="15"/>
      <c r="AU74" s="15"/>
      <c r="AV74" s="15"/>
      <c r="AW74" s="15"/>
      <c r="AX74" s="15"/>
      <c r="AY74" s="15"/>
      <c r="AZ74" s="15"/>
      <c r="BA74" s="15"/>
      <c r="BB74" s="15"/>
      <c r="BC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row>
    <row r="75" spans="2:156" ht="14.65" customHeight="1">
      <c r="B75" s="210" t="s">
        <v>852</v>
      </c>
      <c r="C75" s="210" t="s">
        <v>758</v>
      </c>
      <c r="D75" s="210" t="s">
        <v>853</v>
      </c>
      <c r="H75" s="210" t="s">
        <v>854</v>
      </c>
      <c r="I75" s="41"/>
      <c r="J75" s="210" t="s">
        <v>855</v>
      </c>
      <c r="K75" s="210" t="s">
        <v>856</v>
      </c>
      <c r="O75" s="210" t="s">
        <v>857</v>
      </c>
      <c r="P75" s="210" t="s">
        <v>858</v>
      </c>
      <c r="Q75" s="41"/>
      <c r="R75" s="41"/>
      <c r="S75" s="210" t="s">
        <v>859</v>
      </c>
      <c r="T75" s="210" t="s">
        <v>860</v>
      </c>
      <c r="U75" s="210" t="s">
        <v>861</v>
      </c>
      <c r="V75" s="41"/>
      <c r="W75" s="210" t="s">
        <v>862</v>
      </c>
      <c r="X75" s="41"/>
      <c r="Y75" s="41"/>
      <c r="Z75" s="210" t="s">
        <v>863</v>
      </c>
      <c r="AA75" s="210" t="s">
        <v>864</v>
      </c>
      <c r="AB75" s="210" t="s">
        <v>865</v>
      </c>
      <c r="AF75" s="210" t="s">
        <v>866</v>
      </c>
      <c r="AG75" s="210" t="s">
        <v>867</v>
      </c>
      <c r="AH75" s="210" t="s">
        <v>868</v>
      </c>
      <c r="AI75" s="210" t="s">
        <v>869</v>
      </c>
      <c r="AJ75" s="210" t="s">
        <v>870</v>
      </c>
      <c r="AK75" s="210" t="s">
        <v>871</v>
      </c>
      <c r="AL75" s="210" t="s">
        <v>872</v>
      </c>
      <c r="AM75" s="210" t="s">
        <v>873</v>
      </c>
      <c r="AN75" s="210" t="s">
        <v>874</v>
      </c>
      <c r="AO75" s="210" t="s">
        <v>875</v>
      </c>
      <c r="AP75" s="210" t="s">
        <v>876</v>
      </c>
      <c r="AQ75" s="41"/>
      <c r="AR75" s="210" t="s">
        <v>877</v>
      </c>
      <c r="AS75" s="210" t="s">
        <v>878</v>
      </c>
      <c r="AT75" s="210" t="s">
        <v>879</v>
      </c>
      <c r="AU75" s="41"/>
      <c r="AV75" s="41"/>
      <c r="AW75" s="210" t="s">
        <v>880</v>
      </c>
      <c r="AX75" s="210" t="s">
        <v>881</v>
      </c>
      <c r="AY75" s="210" t="s">
        <v>882</v>
      </c>
      <c r="AZ75" s="210" t="s">
        <v>883</v>
      </c>
      <c r="BA75" s="210" t="s">
        <v>884</v>
      </c>
      <c r="BB75" s="210" t="s">
        <v>885</v>
      </c>
      <c r="CB75" s="211" t="s">
        <v>886</v>
      </c>
      <c r="CF75" s="211" t="s">
        <v>887</v>
      </c>
      <c r="CH75" s="211" t="s">
        <v>888</v>
      </c>
      <c r="CI75" s="211" t="s">
        <v>889</v>
      </c>
      <c r="CM75" s="211" t="s">
        <v>890</v>
      </c>
      <c r="CN75" s="211" t="s">
        <v>891</v>
      </c>
      <c r="CQ75" s="211" t="s">
        <v>892</v>
      </c>
      <c r="CR75" s="211" t="s">
        <v>893</v>
      </c>
      <c r="CS75" s="211" t="s">
        <v>894</v>
      </c>
      <c r="CU75" s="211" t="s">
        <v>895</v>
      </c>
      <c r="CX75" s="211" t="s">
        <v>896</v>
      </c>
      <c r="CY75" s="211" t="s">
        <v>897</v>
      </c>
      <c r="CZ75" s="211" t="s">
        <v>898</v>
      </c>
      <c r="DD75" s="211" t="s">
        <v>899</v>
      </c>
      <c r="DE75" s="211" t="s">
        <v>900</v>
      </c>
      <c r="DF75" s="211" t="s">
        <v>901</v>
      </c>
      <c r="DG75" s="211" t="s">
        <v>902</v>
      </c>
      <c r="DH75" s="211" t="s">
        <v>903</v>
      </c>
      <c r="DI75" s="211" t="s">
        <v>904</v>
      </c>
      <c r="DJ75" s="211" t="s">
        <v>905</v>
      </c>
      <c r="DK75" s="211" t="s">
        <v>906</v>
      </c>
      <c r="DL75" s="211" t="s">
        <v>907</v>
      </c>
      <c r="DM75" s="211" t="s">
        <v>908</v>
      </c>
      <c r="DN75" s="211" t="s">
        <v>909</v>
      </c>
      <c r="DP75" s="211" t="s">
        <v>910</v>
      </c>
      <c r="DQ75" s="211" t="s">
        <v>911</v>
      </c>
      <c r="DR75" s="211" t="s">
        <v>912</v>
      </c>
      <c r="DU75" s="211" t="s">
        <v>913</v>
      </c>
      <c r="DV75" s="211" t="s">
        <v>914</v>
      </c>
      <c r="DW75" s="211" t="s">
        <v>915</v>
      </c>
      <c r="DX75" s="211" t="s">
        <v>916</v>
      </c>
      <c r="DY75" s="211" t="s">
        <v>917</v>
      </c>
      <c r="DZ75" s="211" t="s">
        <v>918</v>
      </c>
    </row>
    <row r="76" spans="2:156" ht="14.65" customHeight="1">
      <c r="B76" s="210" t="s">
        <v>919</v>
      </c>
      <c r="C76" s="42" t="str">
        <f ca="1">IF(COUNTIF(D76:EZ76,"Commentary Required")&gt;0,"Commentary Required","OK")</f>
        <v>OK</v>
      </c>
      <c r="D76" s="42" t="str" cm="1">
        <f t="array" aca="1" ref="D76" ca="1">IF(OR(IFERROR(C5="Quarterly",FALSE),SUM(D17:G17,D31:G31)=0),"N/A",IF(ISERROR(INDIRECT("B.G.TR.1."&amp;D$75&amp;"!T97")&amp;INDIRECT("B.G.TR.2."&amp;D$75&amp;"!T97")),"Commentary Required","OK"))</f>
        <v>N/A</v>
      </c>
      <c r="E76" s="74"/>
      <c r="F76" s="74"/>
      <c r="G76" s="74"/>
      <c r="H76" s="42" t="str" cm="1">
        <f t="array" aca="1" ref="H76" ca="1">IF(OR(IFERROR(C5="Quarterly",FALSE),SUM(H17:I17,H31:I31)=0),"N/A",IF(ISERROR(INDIRECT("B.G.TR.1."&amp;H$75&amp;"!T97")&amp;INDIRECT("B.G.TR.2."&amp;H$75&amp;"!T97")),"Commentary Required","OK"))</f>
        <v>N/A</v>
      </c>
      <c r="I76" s="75"/>
      <c r="J76" s="42" t="str" cm="1">
        <f t="array" aca="1" ref="J76" ca="1">IF(OR(IFERROR(C5="Quarterly",FALSE),SUM(J17,J31)=0),"N/A",IF(ISERROR(INDIRECT("B.G.TR.1."&amp;J$75&amp;"!T97")&amp;INDIRECT("B.G.TR.2."&amp;J$75&amp;"!T97")),"Commentary Required","OK"))</f>
        <v>N/A</v>
      </c>
      <c r="K76" s="42" t="str" cm="1">
        <f t="array" aca="1" ref="K76" ca="1">IF(OR(IFERROR(C5="Quarterly",FALSE),SUM(K17:N17,K31:N31)=0),"N/A",IF(ISERROR(INDIRECT("B.G.TR.1."&amp;K$75&amp;"!T97")&amp;INDIRECT("B.G.TR.2."&amp;K$75&amp;"!T97")),"Commentary Required","OK"))</f>
        <v>N/A</v>
      </c>
      <c r="L76" s="74"/>
      <c r="M76" s="74"/>
      <c r="N76" s="74"/>
      <c r="O76" s="42" t="str" cm="1">
        <f t="array" aca="1" ref="O76" ca="1">IF(OR(IFERROR(C5="Quarterly",FALSE),SUM(O17,O31)=0),"N/A",IF(ISERROR(INDIRECT("B.G.TR.1."&amp;O$75&amp;"!T97")&amp;INDIRECT("B.G.TR.2."&amp;O$75&amp;"!T97")),"Commentary Required","OK"))</f>
        <v>N/A</v>
      </c>
      <c r="P76" s="42" t="str" cm="1">
        <f t="array" aca="1" ref="P76" ca="1">IF(OR(IFERROR(C5="Quarterly",FALSE),SUM(P17:R17,P31:R31)=0),"N/A",IF(ISERROR(INDIRECT("B.G.TR.1."&amp;P$75&amp;"!T97")&amp;INDIRECT("B.G.TR.2."&amp;P$75&amp;"!T97")),"Commentary Required","OK"))</f>
        <v>N/A</v>
      </c>
      <c r="Q76" s="75"/>
      <c r="R76" s="75"/>
      <c r="S76" s="42" t="str" cm="1">
        <f t="array" aca="1" ref="S76" ca="1">IF(OR(IFERROR(C5="Quarterly",FALSE),SUM(S17,S31)=0),"N/A",IF(ISERROR(INDIRECT("B.G.TR.1."&amp;S$75&amp;"!T97")&amp;INDIRECT("B.G.TR.2."&amp;S$75&amp;"!T97")),"Commentary Required","OK"))</f>
        <v>N/A</v>
      </c>
      <c r="T76" s="42" t="str" cm="1">
        <f t="array" aca="1" ref="T76" ca="1">IF(OR(IFERROR(C5="Quarterly",FALSE),SUM(T17,T31)=0),"N/A",IF(ISERROR(INDIRECT("B.G.TR.1."&amp;T$75&amp;"!T97")&amp;INDIRECT("B.G.TR.2."&amp;T$75&amp;"!T97")),"Commentary Required","OK"))</f>
        <v>N/A</v>
      </c>
      <c r="U76" s="42" t="str" cm="1">
        <f t="array" aca="1" ref="U76" ca="1">IF(OR(IFERROR(C5="Quarterly",FALSE),SUM(U17:V17,U31:V31)=0),"N/A",IF(ISERROR(INDIRECT("B.G.TR.1."&amp;U$75&amp;"!T97")&amp;INDIRECT("B.G.TR.2."&amp;U$75&amp;"!T97")),"Commentary Required","OK"))</f>
        <v>N/A</v>
      </c>
      <c r="V76" s="75"/>
      <c r="W76" s="42" t="str" cm="1">
        <f t="array" aca="1" ref="W76" ca="1">IF(OR(IFERROR(C5="Quarterly",FALSE),SUM(W17:Y17,W31:Y31)=0),"N/A",IF(ISERROR(INDIRECT("B.G.TR.1."&amp;W$75&amp;"!T97")&amp;INDIRECT("B.G.TR.2."&amp;W$75&amp;"!T97")),"Commentary Required","OK"))</f>
        <v>N/A</v>
      </c>
      <c r="X76" s="75"/>
      <c r="Y76" s="75"/>
      <c r="Z76" s="42" t="str" cm="1">
        <f t="array" aca="1" ref="Z76" ca="1">IF(OR(IFERROR(C5="Quarterly",FALSE),SUM(Z17,Z31)=0),"N/A",IF(ISERROR(INDIRECT("B.G.TR.1."&amp;Z$75&amp;"!T97")&amp;INDIRECT("B.G.TR.2."&amp;Z$75&amp;"!T97")),"Commentary Required","OK"))</f>
        <v>N/A</v>
      </c>
      <c r="AA76" s="42" t="str" cm="1">
        <f t="array" aca="1" ref="AA76" ca="1">IF(OR(IFERROR(C5="Quarterly",FALSE),SUM(AA17,AA31)=0),"N/A",IF(ISERROR(INDIRECT("B.G.TR.1."&amp;AA$75&amp;"!T97")&amp;INDIRECT("B.G.TR.2."&amp;AA$75&amp;"!T97")),"Commentary Required","OK"))</f>
        <v>N/A</v>
      </c>
      <c r="AB76" s="42" t="str" cm="1">
        <f t="array" aca="1" ref="AB76" ca="1">IF(OR(IFERROR(C5="Quarterly",FALSE),SUM(AB17:AD17,AB31:AD31)=0),"N/A",IF(ISERROR(INDIRECT("B.G.TR.1."&amp;AB$75&amp;"!T97")&amp;INDIRECT("B.G.TR.2."&amp;AB$75&amp;"!T97")),"Commentary Required","OK"))</f>
        <v>N/A</v>
      </c>
      <c r="AC76" s="74"/>
      <c r="AD76" s="74"/>
      <c r="AE76" s="74"/>
      <c r="AF76" s="42" t="str" cm="1">
        <f t="array" aca="1" ref="AF76" ca="1">IF(OR(IFERROR(C5="Quarterly",FALSE),SUM(AF17,AF31)=0),"N/A",IF(ISERROR(INDIRECT("B.G.TR.1."&amp;AF$75&amp;"!T97")&amp;INDIRECT("B.G.TR.2."&amp;AF$75&amp;"!T97")),"Commentary Required","OK"))</f>
        <v>N/A</v>
      </c>
      <c r="AG76" s="42" t="str" cm="1">
        <f t="array" aca="1" ref="AG76" ca="1">IF(OR(IFERROR(C5="Quarterly",FALSE),SUM(AG17,AG31)=0),"N/A",IF(ISERROR(INDIRECT("B.G.TR.1."&amp;AG$75&amp;"!T97")&amp;INDIRECT("B.G.TR.2."&amp;AG$75&amp;"!T97")),"Commentary Required","OK"))</f>
        <v>N/A</v>
      </c>
      <c r="AH76" s="42" t="str" cm="1">
        <f t="array" aca="1" ref="AH76" ca="1">IF(OR(IFERROR(C5="Quarterly",FALSE),SUM(AH17,AH31)=0),"N/A",IF(ISERROR(INDIRECT("B.G.TR.1."&amp;AH$75&amp;"!T97")&amp;INDIRECT("B.G.TR.2."&amp;AH$75&amp;"!T97")),"Commentary Required","OK"))</f>
        <v>N/A</v>
      </c>
      <c r="AI76" s="42" t="str" cm="1">
        <f t="array" aca="1" ref="AI76" ca="1">IF(OR(IFERROR(C5="Quarterly",FALSE),SUM(AI17,AI31)=0),"N/A",IF(ISERROR(INDIRECT("B.G.TR.1."&amp;AI$75&amp;"!T97")&amp;INDIRECT("B.G.TR.2."&amp;AI$75&amp;"!T97")),"Commentary Required","OK"))</f>
        <v>N/A</v>
      </c>
      <c r="AJ76" s="42" t="str" cm="1">
        <f t="array" aca="1" ref="AJ76" ca="1">IF(OR(IFERROR(C5="Quarterly",FALSE),SUM(AJ17,AJ31)=0),"N/A",IF(ISERROR(INDIRECT("B.G.TR.1."&amp;AJ$75&amp;"!T97")&amp;INDIRECT("B.G.TR.2."&amp;AJ$75&amp;"!T97")),"Commentary Required","OK"))</f>
        <v>N/A</v>
      </c>
      <c r="AK76" s="42" t="str" cm="1">
        <f t="array" aca="1" ref="AK76" ca="1">IF(OR(IFERROR(C5="Quarterly",FALSE),SUM(AK17,AK31)=0),"N/A",IF(ISERROR(INDIRECT("B.G.TR.1."&amp;AK$75&amp;"!T97")&amp;INDIRECT("B.G.TR.2."&amp;AK$75&amp;"!T97")),"Commentary Required","OK"))</f>
        <v>N/A</v>
      </c>
      <c r="AL76" s="42" t="str" cm="1">
        <f t="array" aca="1" ref="AL76" ca="1">IF(OR(IFERROR(C5="Quarterly",FALSE),SUM(AL17,AL31)=0),"N/A",IF(ISERROR(INDIRECT("B.G.TR.1."&amp;AL$75&amp;"!T97")&amp;INDIRECT("B.G.TR.2."&amp;AL$75&amp;"!T97")),"Commentary Required","OK"))</f>
        <v>N/A</v>
      </c>
      <c r="AM76" s="42" t="str" cm="1">
        <f t="array" aca="1" ref="AM76" ca="1">IF(OR(IFERROR(C5="Quarterly",FALSE),SUM(AM17,AM31)=0),"N/A",IF(ISERROR(INDIRECT("B.G.TR.1."&amp;AM$75&amp;"!T97")&amp;INDIRECT("B.G.TR.2."&amp;AM$75&amp;"!T97")),"Commentary Required","OK"))</f>
        <v>N/A</v>
      </c>
      <c r="AN76" s="42" t="str" cm="1">
        <f t="array" aca="1" ref="AN76" ca="1">IF(OR(IFERROR(C5="Quarterly",FALSE),SUM(AN17,AN31)=0),"N/A",IF(ISERROR(INDIRECT("B.G.TR.1."&amp;AN$75&amp;"!T97")&amp;INDIRECT("B.G.TR.2."&amp;AN$75&amp;"!T97")),"Commentary Required","OK"))</f>
        <v>N/A</v>
      </c>
      <c r="AO76" s="42" t="str" cm="1">
        <f t="array" aca="1" ref="AO76" ca="1">IF(OR(IFERROR(C5="Quarterly",FALSE),SUM(AO17,AO31)=0),"N/A",IF(ISERROR(INDIRECT("B.G.TR.1."&amp;AO$75&amp;"!T97")&amp;INDIRECT("B.G.TR.2."&amp;AO$75&amp;"!T97")),"Commentary Required","OK"))</f>
        <v>N/A</v>
      </c>
      <c r="AP76" s="42" t="str" cm="1">
        <f t="array" aca="1" ref="AP76" ca="1">IF(OR(IFERROR(C5="Quarterly",FALSE),SUM(AP17,AP31)=0),"N/A",IF(ISERROR(INDIRECT("B.G.TR.1."&amp;AP$75&amp;"!T97")&amp;INDIRECT("B.G.TR.2."&amp;AP$75&amp;"!T97")),"Commentary Required","OK"))</f>
        <v>N/A</v>
      </c>
      <c r="AQ76" s="75"/>
      <c r="AR76" s="42" t="str" cm="1">
        <f t="array" aca="1" ref="AR76" ca="1">IF(OR(IFERROR(C5="Quarterly",FALSE),SUM(AR17,AR31)=0),"N/A",IF(ISERROR(INDIRECT("B.G.TR.1."&amp;AR$75&amp;"!T97")&amp;INDIRECT("B.G.TR.2."&amp;AR$75&amp;"!T97")),"Commentary Required","OK"))</f>
        <v>N/A</v>
      </c>
      <c r="AS76" s="42" t="str" cm="1">
        <f t="array" aca="1" ref="AS76" ca="1">IF(OR(IFERROR(C5="Quarterly",FALSE),SUM(AS17,AS31)=0),"N/A",IF(ISERROR(INDIRECT("B.G.TR.1."&amp;AS$75&amp;"!T97")&amp;INDIRECT("B.G.TR.2."&amp;AS$75&amp;"!T97")),"Commentary Required","OK"))</f>
        <v>N/A</v>
      </c>
      <c r="AT76" s="42" t="str" cm="1">
        <f t="array" aca="1" ref="AT76" ca="1">IF(OR(IFERROR(C5="Quarterly",FALSE),SUM(AT17:AV17,AT31:AV31)=0),"N/A",IF(ISERROR(INDIRECT("B.G.TR.1."&amp;AT$75&amp;"!T97")&amp;INDIRECT("B.G.TR.2."&amp;AT$75&amp;"!T97")),"Commentary Required","OK"))</f>
        <v>N/A</v>
      </c>
      <c r="AU76" s="75"/>
      <c r="AV76" s="75"/>
      <c r="AW76" s="42" t="str" cm="1">
        <f t="array" aca="1" ref="AW76" ca="1">IF(OR(IFERROR(C5="Quarterly",FALSE),SUM(AW17,AW31)=0),"N/A",IF(ISERROR(INDIRECT("B.G.TR.1."&amp;AW$75&amp;"!T97")&amp;INDIRECT("B.G.TR.2."&amp;AW$75&amp;"!T97")),"Commentary Required","OK"))</f>
        <v>N/A</v>
      </c>
      <c r="AX76" s="42" t="str" cm="1">
        <f t="array" aca="1" ref="AX76" ca="1">IF(OR(IFERROR(C5="Quarterly",FALSE),SUM(AX17,AX31)=0),"N/A",IF(ISERROR(INDIRECT("B.G.TR.1."&amp;AX$75&amp;"!T97")&amp;INDIRECT("B.G.TR.2."&amp;AX$75&amp;"!T97")),"Commentary Required","OK"))</f>
        <v>N/A</v>
      </c>
      <c r="AY76" s="42" t="str" cm="1">
        <f t="array" aca="1" ref="AY76" ca="1">IF(OR(IFERROR(C5="Quarterly",FALSE),SUM(AY17,AY31)=0),"N/A",IF(ISERROR(INDIRECT("B.G.TR.1."&amp;AY$75&amp;"!T97")&amp;INDIRECT("B.G.TR.2."&amp;AY$75&amp;"!T97")),"Commentary Required","OK"))</f>
        <v>N/A</v>
      </c>
      <c r="AZ76" s="42" t="str" cm="1">
        <f t="array" aca="1" ref="AZ76" ca="1">IF(OR(IFERROR(C5="Quarterly",FALSE),SUM(AZ17,AZ31)=0),"N/A",IF(ISERROR(INDIRECT("B.G.TR.1."&amp;AZ$75&amp;"!T97")&amp;INDIRECT("B.G.TR.2."&amp;AZ$75&amp;"!T97")),"Commentary Required","OK"))</f>
        <v>N/A</v>
      </c>
      <c r="BA76" s="42" t="str" cm="1">
        <f t="array" aca="1" ref="BA76" ca="1">IF(OR(IFERROR(C5="Quarterly",FALSE),SUM(BA17,BA31)=0),"N/A",IF(ISERROR(INDIRECT("B.G.TR.1."&amp;BA$75&amp;"!T97")&amp;INDIRECT("B.G.TR.2."&amp;BA$75&amp;"!T97")),"Commentary Required","OK"))</f>
        <v>N/A</v>
      </c>
      <c r="BB76" s="42" t="str" cm="1">
        <f t="array" aca="1" ref="BB76" ca="1">IF(OR(IFERROR(C5="Quarterly",FALSE),SUM(BB17,BB31)=0),"N/A",IF(ISERROR(INDIRECT("B.G.TR.1."&amp;BB$75&amp;"!T97")&amp;INDIRECT("B.G.TR.2."&amp;BB$75&amp;"!T97")),"Commentary Required","OK"))</f>
        <v>N/A</v>
      </c>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42" t="str" cm="1">
        <f t="array" aca="1" ref="CB76" ca="1">IF(OR(IFERROR(C5="Quarterly",FALSE),SUM(CB17:CE17,CB31:CE31)=0),"N/A",IF(ISERROR(INDIRECT("B.G.TR.1."&amp;CB$75&amp;"!T97")&amp;INDIRECT("B.G.TR.2."&amp;CB$75&amp;"!T97")),"Commentary Required","OK"))</f>
        <v>N/A</v>
      </c>
      <c r="CC76" s="74"/>
      <c r="CD76" s="74"/>
      <c r="CE76" s="74"/>
      <c r="CF76" s="42" t="str" cm="1">
        <f t="array" aca="1" ref="CF76" ca="1">IF(OR(IFERROR(C5="Quarterly",FALSE),SUM(CF17:CG17,CF31:CG31)=0),"N/A",IF(ISERROR(INDIRECT("B.G.TR.1."&amp;CF$75&amp;"!T97")&amp;INDIRECT("B.G.TR.2."&amp;CF$75&amp;"!T97")),"Commentary Required","OK"))</f>
        <v>N/A</v>
      </c>
      <c r="CG76" s="74"/>
      <c r="CH76" s="42" t="str" cm="1">
        <f t="array" aca="1" ref="CH76" ca="1">IF(OR(IFERROR(C5="Quarterly",FALSE),SUM(CH17,CH31)=0),"N/A",IF(ISERROR(INDIRECT("B.G.TR.1."&amp;CH$75&amp;"!T97")&amp;INDIRECT("B.G.TR.2."&amp;CH$75&amp;"!T97")),"Commentary Required","OK"))</f>
        <v>N/A</v>
      </c>
      <c r="CI76" s="42" t="str" cm="1">
        <f t="array" aca="1" ref="CI76" ca="1">IF(OR(IFERROR(C5="Quarterly",FALSE),SUM(CI17:CL17,CI31:CL31)=0),"N/A",IF(ISERROR(INDIRECT("B.G.TR.1."&amp;CI$75&amp;"!T97")&amp;INDIRECT("B.G.TR.2."&amp;CI$75&amp;"!T97")),"Commentary Required","OK"))</f>
        <v>N/A</v>
      </c>
      <c r="CJ76" s="74"/>
      <c r="CK76" s="74"/>
      <c r="CL76" s="74"/>
      <c r="CM76" s="42" t="str" cm="1">
        <f t="array" aca="1" ref="CM76" ca="1">IF(OR(IFERROR(C5="Quarterly",FALSE),SUM(CM17,CM31)=0),"N/A",IF(ISERROR(INDIRECT("B.G.TR.1."&amp;CM$75&amp;"!T97")&amp;INDIRECT("B.G.TR.2."&amp;CM$75&amp;"!T97")),"Commentary Required","OK"))</f>
        <v>N/A</v>
      </c>
      <c r="CN76" s="42" t="str" cm="1">
        <f t="array" aca="1" ref="CN76" ca="1">IF(OR(IFERROR(C5="Quarterly",FALSE),SUM(CN17:CP17,CN31:CP31)=0),"N/A",IF(ISERROR(INDIRECT("B.G.TR.1."&amp;CN$75&amp;"!T97")&amp;INDIRECT("B.G.TR.2."&amp;CN$75&amp;"!T97")),"Commentary Required","OK"))</f>
        <v>N/A</v>
      </c>
      <c r="CO76" s="74"/>
      <c r="CP76" s="74"/>
      <c r="CQ76" s="42" t="str" cm="1">
        <f t="array" aca="1" ref="CQ76" ca="1">IF(OR(IFERROR(C5="Quarterly",FALSE),SUM(CQ17,CQ31)=0),"N/A",IF(ISERROR(INDIRECT("B.G.TR.1."&amp;CQ$75&amp;"!T97")&amp;INDIRECT("B.G.TR.2."&amp;CQ$75&amp;"!T97")),"Commentary Required","OK"))</f>
        <v>N/A</v>
      </c>
      <c r="CR76" s="42" t="str" cm="1">
        <f t="array" aca="1" ref="CR76" ca="1">IF(OR(IFERROR(C5="Quarterly",FALSE),SUM(CR17,CR31)=0),"N/A",IF(ISERROR(INDIRECT("B.G.TR.1."&amp;CR$75&amp;"!T97")&amp;INDIRECT("B.G.TR.2."&amp;CR$75&amp;"!T97")),"Commentary Required","OK"))</f>
        <v>N/A</v>
      </c>
      <c r="CS76" s="42" t="str" cm="1">
        <f t="array" aca="1" ref="CS76" ca="1">IF(OR(IFERROR(C5="Quarterly",FALSE),SUM(CS17:CT17,CS31:CT31)=0),"N/A",IF(ISERROR(INDIRECT("B.G.TR.1."&amp;CS$75&amp;"!T97")&amp;INDIRECT("B.G.TR.2."&amp;CS$75&amp;"!T97")),"Commentary Required","OK"))</f>
        <v>N/A</v>
      </c>
      <c r="CT76" s="74"/>
      <c r="CU76" s="42" t="str" cm="1">
        <f t="array" aca="1" ref="CU76" ca="1">IF(OR(IFERROR(C5="Quarterly",FALSE),SUM(CU17:CW17,CU31:CW31)=0),"N/A",IF(ISERROR(INDIRECT("B.G.TR.1."&amp;CU$75&amp;"!T97")&amp;INDIRECT("B.G.TR.2."&amp;CU$75&amp;"!T97")),"Commentary Required","OK"))</f>
        <v>N/A</v>
      </c>
      <c r="CV76" s="74"/>
      <c r="CW76" s="74"/>
      <c r="CX76" s="42" t="str" cm="1">
        <f t="array" aca="1" ref="CX76" ca="1">IF(OR(IFERROR(C5="Quarterly",FALSE),SUM(CX17,CX31)=0),"N/A",IF(ISERROR(INDIRECT("B.G.TR.1."&amp;CX$75&amp;"!T97")&amp;INDIRECT("B.G.TR.2."&amp;CX$75&amp;"!T97")),"Commentary Required","OK"))</f>
        <v>N/A</v>
      </c>
      <c r="CY76" s="42" t="str" cm="1">
        <f t="array" aca="1" ref="CY76" ca="1">IF(OR(IFERROR(C5="Quarterly",FALSE),SUM(CY17,CY31)=0),"N/A",IF(ISERROR(INDIRECT("B.G.TR.1."&amp;CY$75&amp;"!T97")&amp;INDIRECT("B.G.TR.2."&amp;CY$75&amp;"!T97")),"Commentary Required","OK"))</f>
        <v>N/A</v>
      </c>
      <c r="CZ76" s="42" t="str" cm="1">
        <f t="array" aca="1" ref="CZ76" ca="1">IF(OR(IFERROR(C5="Quarterly",FALSE),SUM(CZ17:DB17,CZ31:DB31)=0),"N/A",IF(ISERROR(INDIRECT("B.G.TR.1."&amp;CZ$75&amp;"!T97")&amp;INDIRECT("B.G.TR.2."&amp;CZ$75&amp;"!T97")),"Commentary Required","OK"))</f>
        <v>N/A</v>
      </c>
      <c r="DA76" s="74"/>
      <c r="DB76" s="74"/>
      <c r="DC76" s="74"/>
      <c r="DD76" s="42" t="str" cm="1">
        <f t="array" aca="1" ref="DD76" ca="1">IF(OR(IFERROR(C5="Quarterly",FALSE),SUM(DD17,DD31)=0),"N/A",IF(ISERROR(INDIRECT("B.G.TR.1."&amp;DD$75&amp;"!T97")&amp;INDIRECT("B.G.TR.2."&amp;DD$75&amp;"!T97")),"Commentary Required","OK"))</f>
        <v>N/A</v>
      </c>
      <c r="DE76" s="42" t="str" cm="1">
        <f t="array" aca="1" ref="DE76" ca="1">IF(OR(IFERROR(C5="Quarterly",FALSE),SUM(DE17,DE31)=0),"N/A",IF(ISERROR(INDIRECT("B.G.TR.1."&amp;DE$75&amp;"!T97")&amp;INDIRECT("B.G.TR.2."&amp;DE$75&amp;"!T97")),"Commentary Required","OK"))</f>
        <v>N/A</v>
      </c>
      <c r="DF76" s="42" t="str" cm="1">
        <f t="array" aca="1" ref="DF76" ca="1">IF(OR(IFERROR(C5="Quarterly",FALSE),SUM(DF17,DF31)=0),"N/A",IF(ISERROR(INDIRECT("B.G.TR.1."&amp;DF$75&amp;"!T97")&amp;INDIRECT("B.G.TR.2."&amp;DF$75&amp;"!T97")),"Commentary Required","OK"))</f>
        <v>N/A</v>
      </c>
      <c r="DG76" s="42" t="str" cm="1">
        <f t="array" aca="1" ref="DG76" ca="1">IF(OR(IFERROR(C5="Quarterly",FALSE),SUM(DG17,DG31)=0),"N/A",IF(ISERROR(INDIRECT("B.G.TR.1."&amp;DG$75&amp;"!T97")&amp;INDIRECT("B.G.TR.2."&amp;DG$75&amp;"!T97")),"Commentary Required","OK"))</f>
        <v>N/A</v>
      </c>
      <c r="DH76" s="42" t="str" cm="1">
        <f t="array" aca="1" ref="DH76" ca="1">IF(OR(IFERROR(C5="Quarterly",FALSE),SUM(DH17,DH31)=0),"N/A",IF(ISERROR(INDIRECT("B.G.TR.1."&amp;DH$75&amp;"!T97")&amp;INDIRECT("B.G.TR.2."&amp;DH$75&amp;"!T97")),"Commentary Required","OK"))</f>
        <v>N/A</v>
      </c>
      <c r="DI76" s="42" t="str" cm="1">
        <f t="array" aca="1" ref="DI76" ca="1">IF(OR(IFERROR(C5="Quarterly",FALSE),SUM(DI17,DI31)=0),"N/A",IF(ISERROR(INDIRECT("B.G.TR.1."&amp;DI$75&amp;"!T97")&amp;INDIRECT("B.G.TR.2."&amp;DI$75&amp;"!T97")),"Commentary Required","OK"))</f>
        <v>N/A</v>
      </c>
      <c r="DJ76" s="42" t="str" cm="1">
        <f t="array" aca="1" ref="DJ76" ca="1">IF(OR(IFERROR(C5="Quarterly",FALSE),SUM(DJ17,DJ31)=0),"N/A",IF(ISERROR(INDIRECT("B.G.TR.1."&amp;DJ$75&amp;"!T97")&amp;INDIRECT("B.G.TR.2."&amp;DJ$75&amp;"!T97")),"Commentary Required","OK"))</f>
        <v>N/A</v>
      </c>
      <c r="DK76" s="42" t="str" cm="1">
        <f t="array" aca="1" ref="DK76" ca="1">IF(OR(IFERROR(C5="Quarterly",FALSE),SUM(DK17,DK31)=0),"N/A",IF(ISERROR(INDIRECT("B.G.TR.1."&amp;DK$75&amp;"!T97")&amp;INDIRECT("B.G.TR.2."&amp;DK$75&amp;"!T97")),"Commentary Required","OK"))</f>
        <v>N/A</v>
      </c>
      <c r="DL76" s="42" t="str" cm="1">
        <f t="array" aca="1" ref="DL76" ca="1">IF(OR(IFERROR(C5="Quarterly",FALSE),SUM(DL17,DL31)=0),"N/A",IF(ISERROR(INDIRECT("B.G.TR.1."&amp;DL$75&amp;"!T97")&amp;INDIRECT("B.G.TR.2."&amp;DL$75&amp;"!T97")),"Commentary Required","OK"))</f>
        <v>N/A</v>
      </c>
      <c r="DM76" s="42" t="str" cm="1">
        <f t="array" aca="1" ref="DM76" ca="1">IF(OR(IFERROR(C5="Quarterly",FALSE),SUM(DM17,DM31)=0),"N/A",IF(ISERROR(INDIRECT("B.G.TR.1."&amp;DM$75&amp;"!T97")&amp;INDIRECT("B.G.TR.2."&amp;DM$75&amp;"!T97")),"Commentary Required","OK"))</f>
        <v>N/A</v>
      </c>
      <c r="DN76" s="42" t="str" cm="1">
        <f t="array" aca="1" ref="DN76" ca="1">IF(OR(IFERROR(C5="Quarterly",FALSE),SUM(DN17,DN31)=0),"N/A",IF(ISERROR(INDIRECT("B.G.TR.1."&amp;DN$75&amp;"!T97")&amp;INDIRECT("B.G.TR.2."&amp;DN$75&amp;"!T97")),"Commentary Required","OK"))</f>
        <v>N/A</v>
      </c>
      <c r="DO76" s="74"/>
      <c r="DP76" s="42" t="str" cm="1">
        <f t="array" aca="1" ref="DP76" ca="1">IF(OR(IFERROR(C5="Quarterly",FALSE),SUM(DP17,DP31)=0),"N/A",IF(ISERROR(INDIRECT("B.G.TR.1."&amp;DP$75&amp;"!T97")&amp;INDIRECT("B.G.TR.2."&amp;DP$75&amp;"!T97")),"Commentary Required","OK"))</f>
        <v>N/A</v>
      </c>
      <c r="DQ76" s="42" t="str" cm="1">
        <f t="array" aca="1" ref="DQ76" ca="1">IF(OR(IFERROR(C5="Quarterly",FALSE),SUM(DQ17,DQ31)=0),"N/A",IF(ISERROR(INDIRECT("B.G.TR.1."&amp;DQ$75&amp;"!T97")&amp;INDIRECT("B.G.TR.2."&amp;DQ$75&amp;"!T97")),"Commentary Required","OK"))</f>
        <v>N/A</v>
      </c>
      <c r="DR76" s="42" t="str" cm="1">
        <f t="array" aca="1" ref="DR76" ca="1">IF(OR(IFERROR(C5="Quarterly",FALSE),SUM(DR17:DT17,DR31:DT31)=0),"N/A",IF(ISERROR(INDIRECT("B.G.TR.1."&amp;DR$75&amp;"!T97")&amp;INDIRECT("B.G.TR.2."&amp;DR$75&amp;"!T97")),"Commentary Required","OK"))</f>
        <v>N/A</v>
      </c>
      <c r="DS76" s="74"/>
      <c r="DT76" s="74"/>
      <c r="DU76" s="42" t="str" cm="1">
        <f t="array" aca="1" ref="DU76" ca="1">IF(OR(IFERROR(C5="Quarterly",FALSE),SUM(DU17,DU31)=0),"N/A",IF(ISERROR(INDIRECT("B.G.TR.1."&amp;DU$75&amp;"!T97")&amp;INDIRECT("B.G.TR.2."&amp;DU$75&amp;"!T97")),"Commentary Required","OK"))</f>
        <v>N/A</v>
      </c>
      <c r="DV76" s="42" t="str" cm="1">
        <f t="array" aca="1" ref="DV76" ca="1">IF(OR(IFERROR(C5="Quarterly",FALSE),SUM(DV17,DV31)=0),"N/A",IF(ISERROR(INDIRECT("B.G.TR.1."&amp;DV$75&amp;"!T97")&amp;INDIRECT("B.G.TR.2."&amp;DV$75&amp;"!T97")),"Commentary Required","OK"))</f>
        <v>N/A</v>
      </c>
      <c r="DW76" s="42" t="str" cm="1">
        <f t="array" aca="1" ref="DW76" ca="1">IF(OR(IFERROR(C5="Quarterly",FALSE),SUM(DW17,DW31)=0),"N/A",IF(ISERROR(INDIRECT("B.G.TR.1."&amp;DW$75&amp;"!T97")&amp;INDIRECT("B.G.TR.2."&amp;DW$75&amp;"!T97")),"Commentary Required","OK"))</f>
        <v>N/A</v>
      </c>
      <c r="DX76" s="42" t="str" cm="1">
        <f t="array" aca="1" ref="DX76" ca="1">IF(OR(IFERROR(C5="Quarterly",FALSE),SUM(DX17,DX31)=0),"N/A",IF(ISERROR(INDIRECT("B.G.TR.1."&amp;DX$75&amp;"!T97")&amp;INDIRECT("B.G.TR.2."&amp;DX$75&amp;"!T97")),"Commentary Required","OK"))</f>
        <v>N/A</v>
      </c>
      <c r="DY76" s="42" t="str" cm="1">
        <f t="array" aca="1" ref="DY76" ca="1">IF(OR(IFERROR(C5="Quarterly",FALSE),SUM(DY17,DY31)=0),"N/A",IF(ISERROR(INDIRECT("B.G.TR.1."&amp;DY$75&amp;"!T97")&amp;INDIRECT("B.G.TR.2."&amp;DY$75&amp;"!T97")),"Commentary Required","OK"))</f>
        <v>N/A</v>
      </c>
      <c r="DZ76" s="42" t="str" cm="1">
        <f t="array" aca="1" ref="DZ76" ca="1">IF(OR(IFERROR(C5="Quarterly",FALSE),SUM(DZ17,DZ31)=0),"N/A",IF(ISERROR(INDIRECT("B.G.TR.1."&amp;DZ$75&amp;"!T97")&amp;INDIRECT("B.G.TR.2."&amp;DZ$75&amp;"!T97")),"Commentary Required","OK"))</f>
        <v>N/A</v>
      </c>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row>
    <row r="77" spans="2:156" ht="14.65" customHeight="1">
      <c r="B77" s="210" t="s">
        <v>920</v>
      </c>
      <c r="C77" s="42" t="str">
        <f ca="1">IF(COUNTIF(D77:EZ77,"Commentary Required")&gt;0,"Commentary Required","OK")</f>
        <v>OK</v>
      </c>
      <c r="D77" s="76" t="str" cm="1">
        <f t="array" aca="1" ref="D77" ca="1">IF(D$76="N/A","OK",IF(D$76="Commentary Required","Commentary Required",IF(ABS(INDIRECT("B.G.TR.1."&amp;D$75&amp;"!T97")-SUM(D17:G17))&lt;=D$81,"OK","Commentary Required")))</f>
        <v>OK</v>
      </c>
      <c r="E77" s="77"/>
      <c r="F77" s="77"/>
      <c r="G77" s="77"/>
      <c r="H77" s="76" t="str" cm="1">
        <f t="array" aca="1" ref="H77" ca="1">IF(H$76="N/A","OK",IF(H$76="Commentary Required","Commentary Required",IF(ABS(INDIRECT("B.G.TR.1."&amp;H$75&amp;"!T97")-SUM(H17:I17))&lt;=H$81,"OK","Commentary Required")))</f>
        <v>OK</v>
      </c>
      <c r="I77" s="78"/>
      <c r="J77" s="76" t="str" cm="1">
        <f t="array" aca="1" ref="J77" ca="1">IF(J$76="N/A","OK",IF(J$76="Commentary Required","Commentary Required",IF(ABS(INDIRECT("B.G.TR.1."&amp;J$75&amp;"!T97")-J17)&lt;=J$81,"OK","Commentary Required")))</f>
        <v>OK</v>
      </c>
      <c r="K77" s="76" t="str" cm="1">
        <f t="array" aca="1" ref="K77" ca="1">IF(K$76="N/A","OK",IF(K$76="Commentary Required","Commentary Required",IF(ABS(INDIRECT("B.G.TR.1."&amp;K$75&amp;"!T97")-SUM(K17:N17))&lt;=K$81,"OK","Commentary Required")))</f>
        <v>OK</v>
      </c>
      <c r="L77" s="77"/>
      <c r="M77" s="77"/>
      <c r="N77" s="77"/>
      <c r="O77" s="76" t="str" cm="1">
        <f t="array" aca="1" ref="O77" ca="1">IF(O$76="N/A","OK",IF(O$76="Commentary Required","Commentary Required",IF(ABS(INDIRECT("B.G.TR.1."&amp;O$75&amp;"!T97")-O17)&lt;=O$81,"OK","Commentary Required")))</f>
        <v>OK</v>
      </c>
      <c r="P77" s="76" t="str" cm="1">
        <f t="array" aca="1" ref="P77" ca="1">IF(P$76="N/A","OK",IF(P$76="Commentary Required","Commentary Required",IF(ABS(INDIRECT("B.G.TR.1."&amp;P$75&amp;"!T97")-SUM(P17:R17))&lt;=P$81,"OK","Commentary Required")))</f>
        <v>OK</v>
      </c>
      <c r="Q77" s="78"/>
      <c r="R77" s="78"/>
      <c r="S77" s="76" t="str" cm="1">
        <f t="array" aca="1" ref="S77" ca="1">IF(S$76="N/A","OK",IF(S$76="Commentary Required","Commentary Required",IF(ABS(INDIRECT("B.G.TR.1."&amp;S$75&amp;"!T97")-S17)&lt;=S$81,"OK","Commentary Required")))</f>
        <v>OK</v>
      </c>
      <c r="T77" s="76" t="str" cm="1">
        <f t="array" aca="1" ref="T77" ca="1">IF(T$76="N/A","OK",IF(T$76="Commentary Required","Commentary Required",IF(ABS(INDIRECT("B.G.TR.1."&amp;T$75&amp;"!T97")-T17)&lt;=T$81,"OK","Commentary Required")))</f>
        <v>OK</v>
      </c>
      <c r="U77" s="76" t="str" cm="1">
        <f t="array" aca="1" ref="U77" ca="1">IF(U$76="N/A","OK",IF(U$76="Commentary Required","Commentary Required",IF(ABS(INDIRECT("B.G.TR.1."&amp;U$75&amp;"!T97")-SUM(U17:V17))&lt;=U$81,"OK","Commentary Required")))</f>
        <v>OK</v>
      </c>
      <c r="V77" s="78"/>
      <c r="W77" s="76" t="str" cm="1">
        <f t="array" aca="1" ref="W77" ca="1">IF(W$76="N/A","OK",IF(W$76="Commentary Required","Commentary Required",IF(ABS(INDIRECT("B.G.TR.1."&amp;W$75&amp;"!T97")-SUM(W17:Y17))&lt;=W$81,"OK","Commentary Required")))</f>
        <v>OK</v>
      </c>
      <c r="X77" s="78"/>
      <c r="Y77" s="78"/>
      <c r="Z77" s="76" t="str" cm="1">
        <f t="array" aca="1" ref="Z77" ca="1">IF(Z$76="N/A","OK",IF(Z$76="Commentary Required","Commentary Required",IF(ABS(INDIRECT("B.G.TR.1."&amp;Z$75&amp;"!T97")-Z17)&lt;=Z$81,"OK","Commentary Required")))</f>
        <v>OK</v>
      </c>
      <c r="AA77" s="76" t="str" cm="1">
        <f t="array" aca="1" ref="AA77" ca="1">IF(AA$76="N/A","OK",IF(AA$76="Commentary Required","Commentary Required",IF(ABS(INDIRECT("B.G.TR.1."&amp;AA$75&amp;"!T97")-AA17)&lt;=AA$81,"OK","Commentary Required")))</f>
        <v>OK</v>
      </c>
      <c r="AB77" s="76" t="str" cm="1">
        <f t="array" aca="1" ref="AB77" ca="1">IF(AB$76="N/A","OK",IF(AB$76="Commentary Required","Commentary Required",IF(ABS(INDIRECT("B.G.TR.1."&amp;AB$75&amp;"!T97")-SUM(AB17:AD17))&lt;=AB$81,"OK","Commentary Required")))</f>
        <v>OK</v>
      </c>
      <c r="AC77" s="77"/>
      <c r="AD77" s="77"/>
      <c r="AE77" s="77"/>
      <c r="AF77" s="76" t="str" cm="1">
        <f t="array" aca="1" ref="AF77" ca="1">IF(AF$76="N/A","OK",IF(AF$76="Commentary Required","Commentary Required",IF(ABS(INDIRECT("B.G.TR.1."&amp;AF$75&amp;"!T97")-AF17)&lt;=AF$81,"OK","Commentary Required")))</f>
        <v>OK</v>
      </c>
      <c r="AG77" s="76" t="str" cm="1">
        <f t="array" aca="1" ref="AG77" ca="1">IF(AG$76="N/A","OK",IF(AG$76="Commentary Required","Commentary Required",IF(ABS(INDIRECT("B.G.TR.1."&amp;AG$75&amp;"!T97")-AG17)&lt;=AG$81,"OK","Commentary Required")))</f>
        <v>OK</v>
      </c>
      <c r="AH77" s="76" t="str" cm="1">
        <f t="array" aca="1" ref="AH77" ca="1">IF(AH$76="N/A","OK",IF(AH$76="Commentary Required","Commentary Required",IF(ABS(INDIRECT("B.G.TR.1."&amp;AH$75&amp;"!T97")-AH17)&lt;=AH$81,"OK","Commentary Required")))</f>
        <v>OK</v>
      </c>
      <c r="AI77" s="76" t="str" cm="1">
        <f t="array" aca="1" ref="AI77" ca="1">IF(AI$76="N/A","OK",IF(AI$76="Commentary Required","Commentary Required",IF(ABS(INDIRECT("B.G.TR.1."&amp;AI$75&amp;"!T97")-AI17)&lt;=AI$81,"OK","Commentary Required")))</f>
        <v>OK</v>
      </c>
      <c r="AJ77" s="76" t="str" cm="1">
        <f t="array" aca="1" ref="AJ77" ca="1">IF(AJ$76="N/A","OK",IF(AJ$76="Commentary Required","Commentary Required",IF(ABS(INDIRECT("B.G.TR.1."&amp;AJ$75&amp;"!T97")-AJ17)&lt;=AJ$81,"OK","Commentary Required")))</f>
        <v>OK</v>
      </c>
      <c r="AK77" s="76" t="str" cm="1">
        <f t="array" aca="1" ref="AK77" ca="1">IF(AK$76="N/A","OK",IF(AK$76="Commentary Required","Commentary Required",IF(ABS(INDIRECT("B.G.TR.1."&amp;AK$75&amp;"!T97")-AK17)&lt;=AK$81,"OK","Commentary Required")))</f>
        <v>OK</v>
      </c>
      <c r="AL77" s="76" t="str" cm="1">
        <f t="array" aca="1" ref="AL77" ca="1">IF(AL$76="N/A","OK",IF(AL$76="Commentary Required","Commentary Required",IF(ABS(INDIRECT("B.G.TR.1."&amp;AL$75&amp;"!T97")-AL17)&lt;=AL$81,"OK","Commentary Required")))</f>
        <v>OK</v>
      </c>
      <c r="AM77" s="76" t="str" cm="1">
        <f t="array" aca="1" ref="AM77" ca="1">IF(AM$76="N/A","OK",IF(AM$76="Commentary Required","Commentary Required",IF(ABS(INDIRECT("B.G.TR.1."&amp;AM$75&amp;"!T97")-AM17)&lt;=AM$81,"OK","Commentary Required")))</f>
        <v>OK</v>
      </c>
      <c r="AN77" s="76" t="str" cm="1">
        <f t="array" aca="1" ref="AN77" ca="1">IF(AN$76="N/A","OK",IF(AN$76="Commentary Required","Commentary Required",IF(ABS(INDIRECT("B.G.TR.1."&amp;AN$75&amp;"!T97")-AN17)&lt;=AN$81,"OK","Commentary Required")))</f>
        <v>OK</v>
      </c>
      <c r="AO77" s="76" t="str" cm="1">
        <f t="array" aca="1" ref="AO77" ca="1">IF(AO$76="N/A","OK",IF(AO$76="Commentary Required","Commentary Required",IF(ABS(INDIRECT("B.G.TR.1."&amp;AO$75&amp;"!T97")-AO17)&lt;=AO$81,"OK","Commentary Required")))</f>
        <v>OK</v>
      </c>
      <c r="AP77" s="76" t="str" cm="1">
        <f t="array" aca="1" ref="AP77" ca="1">IF(AP$76="N/A","OK",IF(AP$76="Commentary Required","Commentary Required",IF(ABS(INDIRECT("B.G.TR.1."&amp;AP$75&amp;"!T97")-AP17)&lt;=AP$81,"OK","Commentary Required")))</f>
        <v>OK</v>
      </c>
      <c r="AQ77" s="78"/>
      <c r="AR77" s="76" t="str" cm="1">
        <f t="array" aca="1" ref="AR77" ca="1">IF(AR$76="N/A","OK",IF(AR$76="Commentary Required","Commentary Required",IF(ABS(INDIRECT("B.G.TR.1."&amp;AR$75&amp;"!T97")-AR17)&lt;=AR$81,"OK","Commentary Required")))</f>
        <v>OK</v>
      </c>
      <c r="AS77" s="76" t="str" cm="1">
        <f t="array" aca="1" ref="AS77" ca="1">IF(AS$76="N/A","OK",IF(AS$76="Commentary Required","Commentary Required",IF(ABS(INDIRECT("B.G.TR.1."&amp;AS$75&amp;"!T97")-AS17)&lt;=AS$81,"OK","Commentary Required")))</f>
        <v>OK</v>
      </c>
      <c r="AT77" s="76" t="str" cm="1">
        <f t="array" aca="1" ref="AT77" ca="1">IF(AT$76="N/A","OK",IF(AT$76="Commentary Required","Commentary Required",IF(ABS(INDIRECT("B.G.TR.1."&amp;AT$75&amp;"!T97")-SUM(AT17:AV17))&lt;=AT$81,"OK","Commentary Required")))</f>
        <v>OK</v>
      </c>
      <c r="AU77" s="78"/>
      <c r="AV77" s="78"/>
      <c r="AW77" s="76" t="str" cm="1">
        <f t="array" aca="1" ref="AW77" ca="1">IF(AW$76="N/A","OK",IF(AW$76="Commentary Required","Commentary Required",IF(ABS(INDIRECT("B.G.TR.1."&amp;AW$75&amp;"!T97")-AW17)&lt;=AW$81,"OK","Commentary Required")))</f>
        <v>OK</v>
      </c>
      <c r="AX77" s="76" t="str" cm="1">
        <f t="array" aca="1" ref="AX77" ca="1">IF(AX$76="N/A","OK",IF(AX$76="Commentary Required","Commentary Required",IF(ABS(INDIRECT("B.G.TR.1."&amp;AX$75&amp;"!T97")-AX17)&lt;=AX$81,"OK","Commentary Required")))</f>
        <v>OK</v>
      </c>
      <c r="AY77" s="76" t="str" cm="1">
        <f t="array" aca="1" ref="AY77" ca="1">IF(AY$76="N/A","OK",IF(AY$76="Commentary Required","Commentary Required",IF(ABS(INDIRECT("B.G.TR.1."&amp;AY$75&amp;"!T97")-AY17)&lt;=AY$81,"OK","Commentary Required")))</f>
        <v>OK</v>
      </c>
      <c r="AZ77" s="76" t="str" cm="1">
        <f t="array" aca="1" ref="AZ77" ca="1">IF(AZ$76="N/A","OK",IF(AZ$76="Commentary Required","Commentary Required",IF(ABS(INDIRECT("B.G.TR.1."&amp;AZ$75&amp;"!T97")-AZ17)&lt;=AZ$81,"OK","Commentary Required")))</f>
        <v>OK</v>
      </c>
      <c r="BA77" s="76" t="str" cm="1">
        <f t="array" aca="1" ref="BA77" ca="1">IF(BA$76="N/A","OK",IF(BA$76="Commentary Required","Commentary Required",IF(ABS(INDIRECT("B.G.TR.1."&amp;BA$75&amp;"!T97")-BA17)&lt;=BA$81,"OK","Commentary Required")))</f>
        <v>OK</v>
      </c>
      <c r="BB77" s="76" t="str" cm="1">
        <f t="array" aca="1" ref="BB77" ca="1">IF(BB$76="N/A","OK",IF(BB$76="Commentary Required","Commentary Required",IF(ABS(INDIRECT("B.G.TR.1."&amp;BB$75&amp;"!T97")-BB17)&lt;=BB$81,"OK","Commentary Required")))</f>
        <v>OK</v>
      </c>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9" t="str" cm="1">
        <f t="array" aca="1" ref="CB77" ca="1">IF(CB$76="N/A","OK",IF(CB$76="Commentary Required","Commentary Required",IF(ABS(INDIRECT("B.G.TR.1."&amp;CB$75&amp;"!T97")-SUM(CB17:CE17))&lt;=CB$81,"OK","Commentary Required")))</f>
        <v>OK</v>
      </c>
      <c r="CC77" s="77"/>
      <c r="CD77" s="77"/>
      <c r="CE77" s="77"/>
      <c r="CF77" s="79" t="str" cm="1">
        <f t="array" aca="1" ref="CF77" ca="1">IF(CF$76="N/A","OK",IF(CF$76="Commentary Required","Commentary Required",IF(ABS(INDIRECT("B.G.TR.1."&amp;CF$75&amp;"!T97")-SUM(CF17:CG17))&lt;=CF$81,"OK","Commentary Required")))</f>
        <v>OK</v>
      </c>
      <c r="CG77" s="77"/>
      <c r="CH77" s="79" t="str" cm="1">
        <f t="array" aca="1" ref="CH77" ca="1">IF(CH$76="N/A","OK",IF(CH$76="Commentary Required","Commentary Required",IF(ABS(INDIRECT("B.G.TR.1."&amp;CH$75&amp;"!T97")-CH17)&lt;=CH$81,"OK","Commentary Required")))</f>
        <v>OK</v>
      </c>
      <c r="CI77" s="79" t="str" cm="1">
        <f t="array" aca="1" ref="CI77" ca="1">IF(CI$76="N/A","OK",IF(CI$76="Commentary Required","Commentary Required",IF(ABS(INDIRECT("B.G.TR.1."&amp;CI$75&amp;"!T97")-SUM(CI17:CL17))&lt;=CI$81,"OK","Commentary Required")))</f>
        <v>OK</v>
      </c>
      <c r="CJ77" s="77"/>
      <c r="CK77" s="77"/>
      <c r="CL77" s="77"/>
      <c r="CM77" s="79" t="str" cm="1">
        <f t="array" aca="1" ref="CM77" ca="1">IF(CM$76="N/A","OK",IF(CM$76="Commentary Required","Commentary Required",IF(ABS(INDIRECT("B.G.TR.1."&amp;CM$75&amp;"!T97")-CM17)&lt;=CM$81,"OK","Commentary Required")))</f>
        <v>OK</v>
      </c>
      <c r="CN77" s="79" t="str" cm="1">
        <f t="array" aca="1" ref="CN77" ca="1">IF(CN$76="N/A","OK",IF(CN$76="Commentary Required","Commentary Required",IF(ABS(INDIRECT("B.G.TR.1."&amp;CN$75&amp;"!T97")-SUM(CN17:CP17))&lt;=CN$81,"OK","Commentary Required")))</f>
        <v>OK</v>
      </c>
      <c r="CO77" s="77"/>
      <c r="CP77" s="77"/>
      <c r="CQ77" s="79" t="str" cm="1">
        <f t="array" aca="1" ref="CQ77" ca="1">IF(CQ$76="N/A","OK",IF(CQ$76="Commentary Required","Commentary Required",IF(ABS(INDIRECT("B.G.TR.1."&amp;CQ$75&amp;"!T97")-CQ17)&lt;=CQ$81,"OK","Commentary Required")))</f>
        <v>OK</v>
      </c>
      <c r="CR77" s="79" t="str" cm="1">
        <f t="array" aca="1" ref="CR77" ca="1">IF(CR$76="N/A","OK",IF(CR$76="Commentary Required","Commentary Required",IF(ABS(INDIRECT("B.G.TR.1."&amp;CR$75&amp;"!T97")-CR17)&lt;=CR$81,"OK","Commentary Required")))</f>
        <v>OK</v>
      </c>
      <c r="CS77" s="79" t="str" cm="1">
        <f t="array" aca="1" ref="CS77" ca="1">IF(CS$76="N/A","OK",IF(CS$76="Commentary Required","Commentary Required",IF(ABS(INDIRECT("B.G.TR.1."&amp;CS$75&amp;"!T97")-SUM(CS17:CT17))&lt;=CS$81,"OK","Commentary Required")))</f>
        <v>OK</v>
      </c>
      <c r="CT77" s="77"/>
      <c r="CU77" s="79" t="str" cm="1">
        <f t="array" aca="1" ref="CU77" ca="1">IF(CU$76="N/A","OK",IF(CU$76="Commentary Required","Commentary Required",IF(ABS(INDIRECT("B.G.TR.1."&amp;CU$75&amp;"!T97")-SUM(CU17:CW17))&lt;=CU$81,"OK","Commentary Required")))</f>
        <v>OK</v>
      </c>
      <c r="CV77" s="77"/>
      <c r="CW77" s="77"/>
      <c r="CX77" s="79" t="str" cm="1">
        <f t="array" aca="1" ref="CX77" ca="1">IF(CX$76="N/A","OK",IF(CX$76="Commentary Required","Commentary Required",IF(ABS(INDIRECT("B.G.TR.1."&amp;CX$75&amp;"!T97")-CX17)&lt;=CX$81,"OK","Commentary Required")))</f>
        <v>OK</v>
      </c>
      <c r="CY77" s="79" t="str" cm="1">
        <f t="array" aca="1" ref="CY77" ca="1">IF(CY$76="N/A","OK",IF(CY$76="Commentary Required","Commentary Required",IF(ABS(INDIRECT("B.G.TR.1."&amp;CY$75&amp;"!T97")-CY17)&lt;=CY$81,"OK","Commentary Required")))</f>
        <v>OK</v>
      </c>
      <c r="CZ77" s="79" t="str" cm="1">
        <f t="array" aca="1" ref="CZ77" ca="1">IF(CZ$76="N/A","OK",IF(CZ$76="Commentary Required","Commentary Required",IF(ABS(INDIRECT("B.G.TR.1."&amp;CZ$75&amp;"!T97")-SUM(CZ17:DB17))&lt;=CZ$81,"OK","Commentary Required")))</f>
        <v>OK</v>
      </c>
      <c r="DA77" s="77"/>
      <c r="DB77" s="77"/>
      <c r="DC77" s="77"/>
      <c r="DD77" s="79" t="str" cm="1">
        <f t="array" aca="1" ref="DD77" ca="1">IF(DD$76="N/A","OK",IF(DD$76="Commentary Required","Commentary Required",IF(ABS(INDIRECT("B.G.TR.1."&amp;DD$75&amp;"!T97")-DD17)&lt;=DD$81,"OK","Commentary Required")))</f>
        <v>OK</v>
      </c>
      <c r="DE77" s="79" t="str" cm="1">
        <f t="array" aca="1" ref="DE77" ca="1">IF(DE$76="N/A","OK",IF(DE$76="Commentary Required","Commentary Required",IF(ABS(INDIRECT("B.G.TR.1."&amp;DE$75&amp;"!T97")-DE17)&lt;=DE$81,"OK","Commentary Required")))</f>
        <v>OK</v>
      </c>
      <c r="DF77" s="79" t="str" cm="1">
        <f t="array" aca="1" ref="DF77" ca="1">IF(DF$76="N/A","OK",IF(DF$76="Commentary Required","Commentary Required",IF(ABS(INDIRECT("B.G.TR.1."&amp;DF$75&amp;"!T97")-DF17)&lt;=DF$81,"OK","Commentary Required")))</f>
        <v>OK</v>
      </c>
      <c r="DG77" s="79" t="str" cm="1">
        <f t="array" aca="1" ref="DG77" ca="1">IF(DG$76="N/A","OK",IF(DG$76="Commentary Required","Commentary Required",IF(ABS(INDIRECT("B.G.TR.1."&amp;DG$75&amp;"!T97")-DG17)&lt;=DG$81,"OK","Commentary Required")))</f>
        <v>OK</v>
      </c>
      <c r="DH77" s="79" t="str" cm="1">
        <f t="array" aca="1" ref="DH77" ca="1">IF(DH$76="N/A","OK",IF(DH$76="Commentary Required","Commentary Required",IF(ABS(INDIRECT("B.G.TR.1."&amp;DH$75&amp;"!T97")-DH17)&lt;=DH$81,"OK","Commentary Required")))</f>
        <v>OK</v>
      </c>
      <c r="DI77" s="79" t="str" cm="1">
        <f t="array" aca="1" ref="DI77" ca="1">IF(DI$76="N/A","OK",IF(DI$76="Commentary Required","Commentary Required",IF(ABS(INDIRECT("B.G.TR.1."&amp;DI$75&amp;"!T97")-DI17)&lt;=DI$81,"OK","Commentary Required")))</f>
        <v>OK</v>
      </c>
      <c r="DJ77" s="79" t="str" cm="1">
        <f t="array" aca="1" ref="DJ77" ca="1">IF(DJ$76="N/A","OK",IF(DJ$76="Commentary Required","Commentary Required",IF(ABS(INDIRECT("B.G.TR.1."&amp;DJ$75&amp;"!T97")-DJ17)&lt;=DJ$81,"OK","Commentary Required")))</f>
        <v>OK</v>
      </c>
      <c r="DK77" s="79" t="str" cm="1">
        <f t="array" aca="1" ref="DK77" ca="1">IF(DK$76="N/A","OK",IF(DK$76="Commentary Required","Commentary Required",IF(ABS(INDIRECT("B.G.TR.1."&amp;DK$75&amp;"!T97")-DK17)&lt;=DK$81,"OK","Commentary Required")))</f>
        <v>OK</v>
      </c>
      <c r="DL77" s="79" t="str" cm="1">
        <f t="array" aca="1" ref="DL77" ca="1">IF(DL$76="N/A","OK",IF(DL$76="Commentary Required","Commentary Required",IF(ABS(INDIRECT("B.G.TR.1."&amp;DL$75&amp;"!T97")-DL17)&lt;=DL$81,"OK","Commentary Required")))</f>
        <v>OK</v>
      </c>
      <c r="DM77" s="79" t="str" cm="1">
        <f t="array" aca="1" ref="DM77" ca="1">IF(DM$76="N/A","OK",IF(DM$76="Commentary Required","Commentary Required",IF(ABS(INDIRECT("B.G.TR.1."&amp;DM$75&amp;"!T97")-DM17)&lt;=DM$81,"OK","Commentary Required")))</f>
        <v>OK</v>
      </c>
      <c r="DN77" s="79" t="str" cm="1">
        <f t="array" aca="1" ref="DN77" ca="1">IF(DN$76="N/A","OK",IF(DN$76="Commentary Required","Commentary Required",IF(ABS(INDIRECT("B.G.TR.1."&amp;DN$75&amp;"!T97")-DN17)&lt;=DN$81,"OK","Commentary Required")))</f>
        <v>OK</v>
      </c>
      <c r="DO77" s="77"/>
      <c r="DP77" s="79" t="str" cm="1">
        <f t="array" aca="1" ref="DP77" ca="1">IF(DP$76="N/A","OK",IF(DP$76="Commentary Required","Commentary Required",IF(ABS(INDIRECT("B.G.TR.1."&amp;DP$75&amp;"!T97")-DP17)&lt;=DP$81,"OK","Commentary Required")))</f>
        <v>OK</v>
      </c>
      <c r="DQ77" s="79" t="str" cm="1">
        <f t="array" aca="1" ref="DQ77" ca="1">IF(DQ$76="N/A","OK",IF(DQ$76="Commentary Required","Commentary Required",IF(ABS(INDIRECT("B.G.TR.1."&amp;DQ$75&amp;"!T97")-DQ17)&lt;=DQ$81,"OK","Commentary Required")))</f>
        <v>OK</v>
      </c>
      <c r="DR77" s="79" t="str" cm="1">
        <f t="array" aca="1" ref="DR77" ca="1">IF(DR$76="N/A","OK",IF(DR$76="Commentary Required","Commentary Required",IF(ABS(INDIRECT("B.G.TR.1."&amp;DR$75&amp;"!T97")-SUM(DR17:DT17))&lt;=DR$81,"OK","Commentary Required")))</f>
        <v>OK</v>
      </c>
      <c r="DS77" s="77"/>
      <c r="DT77" s="77"/>
      <c r="DU77" s="79" t="str" cm="1">
        <f t="array" aca="1" ref="DU77" ca="1">IF(DU$76="N/A","OK",IF(DU$76="Commentary Required","Commentary Required",IF(ABS(INDIRECT("B.G.TR.1."&amp;DU$75&amp;"!T97")-DU17)&lt;=DU$81,"OK","Commentary Required")))</f>
        <v>OK</v>
      </c>
      <c r="DV77" s="79" t="str" cm="1">
        <f t="array" aca="1" ref="DV77" ca="1">IF(DV$76="N/A","OK",IF(DV$76="Commentary Required","Commentary Required",IF(ABS(INDIRECT("B.G.TR.1."&amp;DV$75&amp;"!T97")-DV17)&lt;=DV$81,"OK","Commentary Required")))</f>
        <v>OK</v>
      </c>
      <c r="DW77" s="79" t="str" cm="1">
        <f t="array" aca="1" ref="DW77" ca="1">IF(DW$76="N/A","OK",IF(DW$76="Commentary Required","Commentary Required",IF(ABS(INDIRECT("B.G.TR.1."&amp;DW$75&amp;"!T97")-DW17)&lt;=DW$81,"OK","Commentary Required")))</f>
        <v>OK</v>
      </c>
      <c r="DX77" s="79" t="str" cm="1">
        <f t="array" aca="1" ref="DX77" ca="1">IF(DX$76="N/A","OK",IF(DX$76="Commentary Required","Commentary Required",IF(ABS(INDIRECT("B.G.TR.1."&amp;DX$75&amp;"!T97")-DX17)&lt;=DX$81,"OK","Commentary Required")))</f>
        <v>OK</v>
      </c>
      <c r="DY77" s="79" t="str" cm="1">
        <f t="array" aca="1" ref="DY77" ca="1">IF(DY$76="N/A","OK",IF(DY$76="Commentary Required","Commentary Required",IF(ABS(INDIRECT("B.G.TR.1."&amp;DY$75&amp;"!T97")-DY17)&lt;=DY$81,"OK","Commentary Required")))</f>
        <v>OK</v>
      </c>
      <c r="DZ77" s="79" t="str" cm="1">
        <f t="array" aca="1" ref="DZ77" ca="1">IF(DZ$76="N/A","OK",IF(DZ$76="Commentary Required","Commentary Required",IF(ABS(INDIRECT("B.G.TR.1."&amp;DZ$75&amp;"!T97")-DZ17)&lt;=DZ$81,"OK","Commentary Required")))</f>
        <v>OK</v>
      </c>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row>
    <row r="78" spans="2:156" ht="14.65" customHeight="1">
      <c r="B78" s="210" t="s">
        <v>921</v>
      </c>
      <c r="C78" s="42" t="str">
        <f ca="1">IF(COUNTIF(D78:EZ78,"Commentary Required")&gt;0,"Commentary Required","OK")</f>
        <v>OK</v>
      </c>
      <c r="D78" s="76" t="str" cm="1">
        <f t="array" aca="1" ref="D78" ca="1">IF(D$76="N/A","OK",IF(D$76="Commentary Required","Commentary Required",IF(ABS(INDIRECT("B.G.TR.1."&amp;D$75&amp;"!U97")-SUM(D31:G31))&lt;=D$81,"OK","Commentary Required")))</f>
        <v>OK</v>
      </c>
      <c r="E78" s="77"/>
      <c r="F78" s="77"/>
      <c r="G78" s="77"/>
      <c r="H78" s="76" t="str" cm="1">
        <f t="array" aca="1" ref="H78" ca="1">IF(H$76="N/A","OK",IF(H$76="Commentary Required","Commentary Required",IF(ABS(INDIRECT("B.G.TR.1."&amp;H$75&amp;"!U97")-SUM(H31:I31))&lt;=H$81,"OK","Commentary Required")))</f>
        <v>OK</v>
      </c>
      <c r="I78" s="78"/>
      <c r="J78" s="76" t="str" cm="1">
        <f t="array" aca="1" ref="J78" ca="1">IF(J$76="N/A","OK",IF(J$76="Commentary Required","Commentary Required",IF(ABS(INDIRECT("B.G.TR.1."&amp;J$75&amp;"!U97")-J31)&lt;=J$81,"OK","Commentary Required")))</f>
        <v>OK</v>
      </c>
      <c r="K78" s="76" t="str" cm="1">
        <f t="array" aca="1" ref="K78" ca="1">IF(K$76="N/A","OK",IF(K$76="Commentary Required","Commentary Required",IF(ABS(INDIRECT("B.G.TR.1."&amp;K$75&amp;"!U97")-SUM(K31:N31))&lt;=K$81,"OK","Commentary Required")))</f>
        <v>OK</v>
      </c>
      <c r="L78" s="77"/>
      <c r="M78" s="77"/>
      <c r="N78" s="77"/>
      <c r="O78" s="76" t="str" cm="1">
        <f t="array" aca="1" ref="O78" ca="1">IF(O$76="N/A","OK",IF(O$76="Commentary Required","Commentary Required",IF(ABS(INDIRECT("B.G.TR.1."&amp;O$75&amp;"!U97")-O31)&lt;=O$81,"OK","Commentary Required")))</f>
        <v>OK</v>
      </c>
      <c r="P78" s="76" t="str" cm="1">
        <f t="array" aca="1" ref="P78" ca="1">IF(P$76="N/A","OK",IF(P$76="Commentary Required","Commentary Required",IF(ABS(INDIRECT("B.G.TR.1."&amp;P$75&amp;"!U97")-SUM(P31:R31))&lt;=P$81,"OK","Commentary Required")))</f>
        <v>OK</v>
      </c>
      <c r="Q78" s="78"/>
      <c r="R78" s="78"/>
      <c r="S78" s="76" t="str" cm="1">
        <f t="array" aca="1" ref="S78" ca="1">IF(S$76="N/A","OK",IF(S$76="Commentary Required","Commentary Required",IF(ABS(INDIRECT("B.G.TR.1."&amp;S$75&amp;"!U97")-S31)&lt;=S$81,"OK","Commentary Required")))</f>
        <v>OK</v>
      </c>
      <c r="T78" s="76" t="str" cm="1">
        <f t="array" aca="1" ref="T78" ca="1">IF(T$76="N/A","OK",IF(T$76="Commentary Required","Commentary Required",IF(ABS(INDIRECT("B.G.TR.1."&amp;T$75&amp;"!U97")-T31)&lt;=T$81,"OK","Commentary Required")))</f>
        <v>OK</v>
      </c>
      <c r="U78" s="76" t="str" cm="1">
        <f t="array" aca="1" ref="U78" ca="1">IF(U$76="N/A","OK",IF(U$76="Commentary Required","Commentary Required",IF(ABS(INDIRECT("B.G.TR.1."&amp;U$75&amp;"!U97")-SUM(U31:V31))&lt;=U$81,"OK","Commentary Required")))</f>
        <v>OK</v>
      </c>
      <c r="V78" s="78"/>
      <c r="W78" s="76" t="str" cm="1">
        <f t="array" aca="1" ref="W78" ca="1">IF(W$76="N/A","OK",IF(W$76="Commentary Required","Commentary Required",IF(ABS(INDIRECT("B.G.TR.1."&amp;W$75&amp;"!U97")-SUM(W31:Y31))&lt;=W$81,"OK","Commentary Required")))</f>
        <v>OK</v>
      </c>
      <c r="X78" s="78"/>
      <c r="Y78" s="78"/>
      <c r="Z78" s="76" t="str" cm="1">
        <f t="array" aca="1" ref="Z78" ca="1">IF(Z$76="N/A","OK",IF(Z$76="Commentary Required","Commentary Required",IF(ABS(INDIRECT("B.G.TR.1."&amp;Z$75&amp;"!U97")-Z31)&lt;=Z$81,"OK","Commentary Required")))</f>
        <v>OK</v>
      </c>
      <c r="AA78" s="76" t="str" cm="1">
        <f t="array" aca="1" ref="AA78" ca="1">IF(AA$76="N/A","OK",IF(AA$76="Commentary Required","Commentary Required",IF(ABS(INDIRECT("B.G.TR.1."&amp;AA$75&amp;"!U97")-AA31)&lt;=AA$81,"OK","Commentary Required")))</f>
        <v>OK</v>
      </c>
      <c r="AB78" s="76" t="str" cm="1">
        <f t="array" aca="1" ref="AB78" ca="1">IF(AB$76="N/A","OK",IF(AB$76="Commentary Required","Commentary Required",IF(ABS(INDIRECT("B.G.TR.1."&amp;AB$75&amp;"!U97")-SUM(AB31:AD31))&lt;=AB$81,"OK","Commentary Required")))</f>
        <v>OK</v>
      </c>
      <c r="AC78" s="77"/>
      <c r="AD78" s="77"/>
      <c r="AE78" s="77"/>
      <c r="AF78" s="76" t="str" cm="1">
        <f t="array" aca="1" ref="AF78" ca="1">IF(AF$76="N/A","OK",IF(AF$76="Commentary Required","Commentary Required",IF(ABS(INDIRECT("B.G.TR.1."&amp;AF$75&amp;"!U97")-AF31)&lt;=AF$81,"OK","Commentary Required")))</f>
        <v>OK</v>
      </c>
      <c r="AG78" s="76" t="str" cm="1">
        <f t="array" aca="1" ref="AG78" ca="1">IF(AG$76="N/A","OK",IF(AG$76="Commentary Required","Commentary Required",IF(ABS(INDIRECT("B.G.TR.1."&amp;AG$75&amp;"!U97")-AG31)&lt;=AG$81,"OK","Commentary Required")))</f>
        <v>OK</v>
      </c>
      <c r="AH78" s="76" t="str" cm="1">
        <f t="array" aca="1" ref="AH78" ca="1">IF(AH$76="N/A","OK",IF(AH$76="Commentary Required","Commentary Required",IF(ABS(INDIRECT("B.G.TR.1."&amp;AH$75&amp;"!U97")-AH31)&lt;=AH$81,"OK","Commentary Required")))</f>
        <v>OK</v>
      </c>
      <c r="AI78" s="76" t="str" cm="1">
        <f t="array" aca="1" ref="AI78" ca="1">IF(AI$76="N/A","OK",IF(AI$76="Commentary Required","Commentary Required",IF(ABS(INDIRECT("B.G.TR.1."&amp;AI$75&amp;"!U97")-AI31)&lt;=AI$81,"OK","Commentary Required")))</f>
        <v>OK</v>
      </c>
      <c r="AJ78" s="76" t="str" cm="1">
        <f t="array" aca="1" ref="AJ78" ca="1">IF(AJ$76="N/A","OK",IF(AJ$76="Commentary Required","Commentary Required",IF(ABS(INDIRECT("B.G.TR.1."&amp;AJ$75&amp;"!U97")-AJ31)&lt;=AJ$81,"OK","Commentary Required")))</f>
        <v>OK</v>
      </c>
      <c r="AK78" s="76" t="str" cm="1">
        <f t="array" aca="1" ref="AK78" ca="1">IF(AK$76="N/A","OK",IF(AK$76="Commentary Required","Commentary Required",IF(ABS(INDIRECT("B.G.TR.1."&amp;AK$75&amp;"!U97")-AK31)&lt;=AK$81,"OK","Commentary Required")))</f>
        <v>OK</v>
      </c>
      <c r="AL78" s="76" t="str" cm="1">
        <f t="array" aca="1" ref="AL78" ca="1">IF(AL$76="N/A","OK",IF(AL$76="Commentary Required","Commentary Required",IF(ABS(INDIRECT("B.G.TR.1."&amp;AL$75&amp;"!U97")-AL31)&lt;=AL$81,"OK","Commentary Required")))</f>
        <v>OK</v>
      </c>
      <c r="AM78" s="76" t="str" cm="1">
        <f t="array" aca="1" ref="AM78" ca="1">IF(AM$76="N/A","OK",IF(AM$76="Commentary Required","Commentary Required",IF(ABS(INDIRECT("B.G.TR.1."&amp;AM$75&amp;"!U97")-AM31)&lt;=AM$81,"OK","Commentary Required")))</f>
        <v>OK</v>
      </c>
      <c r="AN78" s="76" t="str" cm="1">
        <f t="array" aca="1" ref="AN78" ca="1">IF(AN$76="N/A","OK",IF(AN$76="Commentary Required","Commentary Required",IF(ABS(INDIRECT("B.G.TR.1."&amp;AN$75&amp;"!U97")-AN31)&lt;=AN$81,"OK","Commentary Required")))</f>
        <v>OK</v>
      </c>
      <c r="AO78" s="76" t="str" cm="1">
        <f t="array" aca="1" ref="AO78" ca="1">IF(AO$76="N/A","OK",IF(AO$76="Commentary Required","Commentary Required",IF(ABS(INDIRECT("B.G.TR.1."&amp;AO$75&amp;"!U97")-AO31)&lt;=AO$81,"OK","Commentary Required")))</f>
        <v>OK</v>
      </c>
      <c r="AP78" s="76" t="str" cm="1">
        <f t="array" aca="1" ref="AP78" ca="1">IF(AP$76="N/A","OK",IF(AP$76="Commentary Required","Commentary Required",IF(ABS(INDIRECT("B.G.TR.1."&amp;AP$75&amp;"!U97")-AP31)&lt;=AP$81,"OK","Commentary Required")))</f>
        <v>OK</v>
      </c>
      <c r="AQ78" s="78"/>
      <c r="AR78" s="76" t="str" cm="1">
        <f t="array" aca="1" ref="AR78" ca="1">IF(AR$76="N/A","OK",IF(AR$76="Commentary Required","Commentary Required",IF(ABS(INDIRECT("B.G.TR.1."&amp;AR$75&amp;"!U97")-AR31)&lt;=AR$81,"OK","Commentary Required")))</f>
        <v>OK</v>
      </c>
      <c r="AS78" s="76" t="str" cm="1">
        <f t="array" aca="1" ref="AS78" ca="1">IF(AS$76="N/A","OK",IF(AS$76="Commentary Required","Commentary Required",IF(ABS(INDIRECT("B.G.TR.1."&amp;AS$75&amp;"!U97")-AS31)&lt;=AS$81,"OK","Commentary Required")))</f>
        <v>OK</v>
      </c>
      <c r="AT78" s="76" t="str" cm="1">
        <f t="array" aca="1" ref="AT78" ca="1">IF(AT$76="N/A","OK",IF(AT$76="Commentary Required","Commentary Required",IF(ABS(INDIRECT("B.G.TR.1."&amp;AT$75&amp;"!U97")-SUM(AT31:AV31))&lt;=AT$81,"OK","Commentary Required")))</f>
        <v>OK</v>
      </c>
      <c r="AU78" s="78"/>
      <c r="AV78" s="78"/>
      <c r="AW78" s="76" t="str" cm="1">
        <f t="array" aca="1" ref="AW78" ca="1">IF(AW$76="N/A","OK",IF(AW$76="Commentary Required","Commentary Required",IF(ABS(INDIRECT("B.G.TR.1."&amp;AW$75&amp;"!U97")-AW31)&lt;=AW$81,"OK","Commentary Required")))</f>
        <v>OK</v>
      </c>
      <c r="AX78" s="76" t="str" cm="1">
        <f t="array" aca="1" ref="AX78" ca="1">IF(AX$76="N/A","OK",IF(AX$76="Commentary Required","Commentary Required",IF(ABS(INDIRECT("B.G.TR.1."&amp;AX$75&amp;"!U97")-AX31)&lt;=AX$81,"OK","Commentary Required")))</f>
        <v>OK</v>
      </c>
      <c r="AY78" s="76" t="str" cm="1">
        <f t="array" aca="1" ref="AY78" ca="1">IF(AY$76="N/A","OK",IF(AY$76="Commentary Required","Commentary Required",IF(ABS(INDIRECT("B.G.TR.1."&amp;AY$75&amp;"!U97")-AY31)&lt;=AY$81,"OK","Commentary Required")))</f>
        <v>OK</v>
      </c>
      <c r="AZ78" s="76" t="str" cm="1">
        <f t="array" aca="1" ref="AZ78" ca="1">IF(AZ$76="N/A","OK",IF(AZ$76="Commentary Required","Commentary Required",IF(ABS(INDIRECT("B.G.TR.1."&amp;AZ$75&amp;"!U97")-AZ31)&lt;=AZ$81,"OK","Commentary Required")))</f>
        <v>OK</v>
      </c>
      <c r="BA78" s="76" t="str" cm="1">
        <f t="array" aca="1" ref="BA78" ca="1">IF(BA$76="N/A","OK",IF(BA$76="Commentary Required","Commentary Required",IF(ABS(INDIRECT("B.G.TR.1."&amp;BA$75&amp;"!U97")-BA31)&lt;=BA$81,"OK","Commentary Required")))</f>
        <v>OK</v>
      </c>
      <c r="BB78" s="76" t="str" cm="1">
        <f t="array" aca="1" ref="BB78" ca="1">IF(BB$76="N/A","OK",IF(BB$76="Commentary Required","Commentary Required",IF(ABS(INDIRECT("B.G.TR.1."&amp;BB$75&amp;"!U97")-BB31)&lt;=BB$81,"OK","Commentary Required")))</f>
        <v>OK</v>
      </c>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9" t="str" cm="1">
        <f t="array" aca="1" ref="CB78" ca="1">IF(CB$76="N/A","OK",IF(CB$76="Commentary Required","Commentary Required",IF(ABS(INDIRECT("B.G.TR.1."&amp;CB$75&amp;"!U97")-SUM(CB31:CE31))&lt;=CB$81,"OK","Commentary Required")))</f>
        <v>OK</v>
      </c>
      <c r="CC78" s="77"/>
      <c r="CD78" s="77"/>
      <c r="CE78" s="77"/>
      <c r="CF78" s="79" t="str" cm="1">
        <f t="array" aca="1" ref="CF78" ca="1">IF(CF$76="N/A","OK",IF(CF$76="Commentary Required","Commentary Required",IF(ABS(INDIRECT("B.G.TR.1."&amp;CF$75&amp;"!U97")-SUM(CF31:CG31))&lt;=CF$81,"OK","Commentary Required")))</f>
        <v>OK</v>
      </c>
      <c r="CG78" s="77"/>
      <c r="CH78" s="79" t="str" cm="1">
        <f t="array" aca="1" ref="CH78" ca="1">IF(CH$76="N/A","OK",IF(CH$76="Commentary Required","Commentary Required",IF(ABS(INDIRECT("B.G.TR.1."&amp;CH$75&amp;"!U97")-CH31)&lt;=CH$81,"OK","Commentary Required")))</f>
        <v>OK</v>
      </c>
      <c r="CI78" s="79" t="str" cm="1">
        <f t="array" aca="1" ref="CI78" ca="1">IF(CI$76="N/A","OK",IF(CI$76="Commentary Required","Commentary Required",IF(ABS(INDIRECT("B.G.TR.1."&amp;CI$75&amp;"!U97")-SUM(CI31:CL31))&lt;=CI$81,"OK","Commentary Required")))</f>
        <v>OK</v>
      </c>
      <c r="CJ78" s="77"/>
      <c r="CK78" s="77"/>
      <c r="CL78" s="77"/>
      <c r="CM78" s="79" t="str" cm="1">
        <f t="array" aca="1" ref="CM78" ca="1">IF(CM$76="N/A","OK",IF(CM$76="Commentary Required","Commentary Required",IF(ABS(INDIRECT("B.G.TR.1."&amp;CM$75&amp;"!U97")-CM31)&lt;=CM$81,"OK","Commentary Required")))</f>
        <v>OK</v>
      </c>
      <c r="CN78" s="79" t="str" cm="1">
        <f t="array" aca="1" ref="CN78" ca="1">IF(CN$76="N/A","OK",IF(CN$76="Commentary Required","Commentary Required",IF(ABS(INDIRECT("B.G.TR.1."&amp;CN$75&amp;"!U97")-SUM(CN31:CP31))&lt;=CN$81,"OK","Commentary Required")))</f>
        <v>OK</v>
      </c>
      <c r="CO78" s="77"/>
      <c r="CP78" s="77"/>
      <c r="CQ78" s="79" t="str" cm="1">
        <f t="array" aca="1" ref="CQ78" ca="1">IF(CQ$76="N/A","OK",IF(CQ$76="Commentary Required","Commentary Required",IF(ABS(INDIRECT("B.G.TR.1."&amp;CQ$75&amp;"!U97")-CQ31)&lt;=CQ$81,"OK","Commentary Required")))</f>
        <v>OK</v>
      </c>
      <c r="CR78" s="79" t="str" cm="1">
        <f t="array" aca="1" ref="CR78" ca="1">IF(CR$76="N/A","OK",IF(CR$76="Commentary Required","Commentary Required",IF(ABS(INDIRECT("B.G.TR.1."&amp;CR$75&amp;"!U97")-CR31)&lt;=CR$81,"OK","Commentary Required")))</f>
        <v>OK</v>
      </c>
      <c r="CS78" s="79" t="str" cm="1">
        <f t="array" aca="1" ref="CS78" ca="1">IF(CS$76="N/A","OK",IF(CS$76="Commentary Required","Commentary Required",IF(ABS(INDIRECT("B.G.TR.1."&amp;CS$75&amp;"!U97")-SUM(CS31:CT31))&lt;=CS$81,"OK","Commentary Required")))</f>
        <v>OK</v>
      </c>
      <c r="CT78" s="77"/>
      <c r="CU78" s="79" t="str" cm="1">
        <f t="array" aca="1" ref="CU78" ca="1">IF(CU$76="N/A","OK",IF(CU$76="Commentary Required","Commentary Required",IF(ABS(INDIRECT("B.G.TR.1."&amp;CU$75&amp;"!U97")-SUM(CU31:CW31))&lt;=CU$81,"OK","Commentary Required")))</f>
        <v>OK</v>
      </c>
      <c r="CV78" s="77"/>
      <c r="CW78" s="77"/>
      <c r="CX78" s="79" t="str" cm="1">
        <f t="array" aca="1" ref="CX78" ca="1">IF(CX$76="N/A","OK",IF(CX$76="Commentary Required","Commentary Required",IF(ABS(INDIRECT("B.G.TR.1."&amp;CX$75&amp;"!U97")-CX31)&lt;=CX$81,"OK","Commentary Required")))</f>
        <v>OK</v>
      </c>
      <c r="CY78" s="79" t="str" cm="1">
        <f t="array" aca="1" ref="CY78" ca="1">IF(CY$76="N/A","OK",IF(CY$76="Commentary Required","Commentary Required",IF(ABS(INDIRECT("B.G.TR.1."&amp;CY$75&amp;"!U97")-CY31)&lt;=CY$81,"OK","Commentary Required")))</f>
        <v>OK</v>
      </c>
      <c r="CZ78" s="79" t="str" cm="1">
        <f t="array" aca="1" ref="CZ78" ca="1">IF(CZ$76="N/A","OK",IF(CZ$76="Commentary Required","Commentary Required",IF(ABS(INDIRECT("B.G.TR.1."&amp;CZ$75&amp;"!U97")-SUM(CZ31:DB31))&lt;=CZ$81,"OK","Commentary Required")))</f>
        <v>OK</v>
      </c>
      <c r="DA78" s="77"/>
      <c r="DB78" s="77"/>
      <c r="DC78" s="77"/>
      <c r="DD78" s="79" t="str" cm="1">
        <f t="array" aca="1" ref="DD78" ca="1">IF(DD$76="N/A","OK",IF(DD$76="Commentary Required","Commentary Required",IF(ABS(INDIRECT("B.G.TR.1."&amp;DD$75&amp;"!U97")-DD31)&lt;=DD$81,"OK","Commentary Required")))</f>
        <v>OK</v>
      </c>
      <c r="DE78" s="79" t="str" cm="1">
        <f t="array" aca="1" ref="DE78" ca="1">IF(DE$76="N/A","OK",IF(DE$76="Commentary Required","Commentary Required",IF(ABS(INDIRECT("B.G.TR.1."&amp;DE$75&amp;"!U97")-DE31)&lt;=DE$81,"OK","Commentary Required")))</f>
        <v>OK</v>
      </c>
      <c r="DF78" s="79" t="str" cm="1">
        <f t="array" aca="1" ref="DF78" ca="1">IF(DF$76="N/A","OK",IF(DF$76="Commentary Required","Commentary Required",IF(ABS(INDIRECT("B.G.TR.1."&amp;DF$75&amp;"!U97")-DF31)&lt;=DF$81,"OK","Commentary Required")))</f>
        <v>OK</v>
      </c>
      <c r="DG78" s="79" t="str" cm="1">
        <f t="array" aca="1" ref="DG78" ca="1">IF(DG$76="N/A","OK",IF(DG$76="Commentary Required","Commentary Required",IF(ABS(INDIRECT("B.G.TR.1."&amp;DG$75&amp;"!U97")-DG31)&lt;=DG$81,"OK","Commentary Required")))</f>
        <v>OK</v>
      </c>
      <c r="DH78" s="79" t="str" cm="1">
        <f t="array" aca="1" ref="DH78" ca="1">IF(DH$76="N/A","OK",IF(DH$76="Commentary Required","Commentary Required",IF(ABS(INDIRECT("B.G.TR.1."&amp;DH$75&amp;"!U97")-DH31)&lt;=DH$81,"OK","Commentary Required")))</f>
        <v>OK</v>
      </c>
      <c r="DI78" s="79" t="str" cm="1">
        <f t="array" aca="1" ref="DI78" ca="1">IF(DI$76="N/A","OK",IF(DI$76="Commentary Required","Commentary Required",IF(ABS(INDIRECT("B.G.TR.1."&amp;DI$75&amp;"!U97")-DI31)&lt;=DI$81,"OK","Commentary Required")))</f>
        <v>OK</v>
      </c>
      <c r="DJ78" s="79" t="str" cm="1">
        <f t="array" aca="1" ref="DJ78" ca="1">IF(DJ$76="N/A","OK",IF(DJ$76="Commentary Required","Commentary Required",IF(ABS(INDIRECT("B.G.TR.1."&amp;DJ$75&amp;"!U97")-DJ31)&lt;=DJ$81,"OK","Commentary Required")))</f>
        <v>OK</v>
      </c>
      <c r="DK78" s="79" t="str" cm="1">
        <f t="array" aca="1" ref="DK78" ca="1">IF(DK$76="N/A","OK",IF(DK$76="Commentary Required","Commentary Required",IF(ABS(INDIRECT("B.G.TR.1."&amp;DK$75&amp;"!U97")-DK31)&lt;=DK$81,"OK","Commentary Required")))</f>
        <v>OK</v>
      </c>
      <c r="DL78" s="79" t="str" cm="1">
        <f t="array" aca="1" ref="DL78" ca="1">IF(DL$76="N/A","OK",IF(DL$76="Commentary Required","Commentary Required",IF(ABS(INDIRECT("B.G.TR.1."&amp;DL$75&amp;"!U97")-DL31)&lt;=DL$81,"OK","Commentary Required")))</f>
        <v>OK</v>
      </c>
      <c r="DM78" s="79" t="str" cm="1">
        <f t="array" aca="1" ref="DM78" ca="1">IF(DM$76="N/A","OK",IF(DM$76="Commentary Required","Commentary Required",IF(ABS(INDIRECT("B.G.TR.1."&amp;DM$75&amp;"!U97")-DM31)&lt;=DM$81,"OK","Commentary Required")))</f>
        <v>OK</v>
      </c>
      <c r="DN78" s="79" t="str" cm="1">
        <f t="array" aca="1" ref="DN78" ca="1">IF(DN$76="N/A","OK",IF(DN$76="Commentary Required","Commentary Required",IF(ABS(INDIRECT("B.G.TR.1."&amp;DN$75&amp;"!U97")-DN31)&lt;=DN$81,"OK","Commentary Required")))</f>
        <v>OK</v>
      </c>
      <c r="DO78" s="77"/>
      <c r="DP78" s="79" t="str" cm="1">
        <f t="array" aca="1" ref="DP78" ca="1">IF(DP$76="N/A","OK",IF(DP$76="Commentary Required","Commentary Required",IF(ABS(INDIRECT("B.G.TR.1."&amp;DP$75&amp;"!U97")-DP31)&lt;=DP$81,"OK","Commentary Required")))</f>
        <v>OK</v>
      </c>
      <c r="DQ78" s="79" t="str" cm="1">
        <f t="array" aca="1" ref="DQ78" ca="1">IF(DQ$76="N/A","OK",IF(DQ$76="Commentary Required","Commentary Required",IF(ABS(INDIRECT("B.G.TR.1."&amp;DQ$75&amp;"!U97")-DQ31)&lt;=DQ$81,"OK","Commentary Required")))</f>
        <v>OK</v>
      </c>
      <c r="DR78" s="79" t="str" cm="1">
        <f t="array" aca="1" ref="DR78" ca="1">IF(DR$76="N/A","OK",IF(DR$76="Commentary Required","Commentary Required",IF(ABS(INDIRECT("B.G.TR.1."&amp;DR$75&amp;"!U97")-SUM(DR31:DT31))&lt;=DR$81,"OK","Commentary Required")))</f>
        <v>OK</v>
      </c>
      <c r="DS78" s="77"/>
      <c r="DT78" s="77"/>
      <c r="DU78" s="79" t="str" cm="1">
        <f t="array" aca="1" ref="DU78" ca="1">IF(DU$76="N/A","OK",IF(DU$76="Commentary Required","Commentary Required",IF(ABS(INDIRECT("B.G.TR.1."&amp;DU$75&amp;"!U97")-DU31)&lt;=DU$81,"OK","Commentary Required")))</f>
        <v>OK</v>
      </c>
      <c r="DV78" s="79" t="str" cm="1">
        <f t="array" aca="1" ref="DV78" ca="1">IF(DV$76="N/A","OK",IF(DV$76="Commentary Required","Commentary Required",IF(ABS(INDIRECT("B.G.TR.1."&amp;DV$75&amp;"!U97")-DV31)&lt;=DV$81,"OK","Commentary Required")))</f>
        <v>OK</v>
      </c>
      <c r="DW78" s="79" t="str" cm="1">
        <f t="array" aca="1" ref="DW78" ca="1">IF(DW$76="N/A","OK",IF(DW$76="Commentary Required","Commentary Required",IF(ABS(INDIRECT("B.G.TR.1."&amp;DW$75&amp;"!U97")-DW31)&lt;=DW$81,"OK","Commentary Required")))</f>
        <v>OK</v>
      </c>
      <c r="DX78" s="79" t="str" cm="1">
        <f t="array" aca="1" ref="DX78" ca="1">IF(DX$76="N/A","OK",IF(DX$76="Commentary Required","Commentary Required",IF(ABS(INDIRECT("B.G.TR.1."&amp;DX$75&amp;"!U97")-DX31)&lt;=DX$81,"OK","Commentary Required")))</f>
        <v>OK</v>
      </c>
      <c r="DY78" s="79" t="str" cm="1">
        <f t="array" aca="1" ref="DY78" ca="1">IF(DY$76="N/A","OK",IF(DY$76="Commentary Required","Commentary Required",IF(ABS(INDIRECT("B.G.TR.1."&amp;DY$75&amp;"!U97")-DY31)&lt;=DY$81,"OK","Commentary Required")))</f>
        <v>OK</v>
      </c>
      <c r="DZ78" s="79" t="str" cm="1">
        <f t="array" aca="1" ref="DZ78" ca="1">IF(DZ$76="N/A","OK",IF(DZ$76="Commentary Required","Commentary Required",IF(ABS(INDIRECT("B.G.TR.1."&amp;DZ$75&amp;"!U97")-DZ31)&lt;=DZ$81,"OK","Commentary Required")))</f>
        <v>OK</v>
      </c>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row>
    <row r="79" spans="2:156" ht="14.65" customHeight="1">
      <c r="B79" s="210" t="s">
        <v>922</v>
      </c>
      <c r="C79" s="42" t="str">
        <f ca="1">IF(COUNTIF(D79:EZ79,"Commentary Required")&gt;0,"Commentary Required","OK")</f>
        <v>OK</v>
      </c>
      <c r="D79" s="76" t="str" cm="1">
        <f t="array" aca="1" ref="D79" ca="1">IF(D$76="N/A","OK",IF(D$76="Commentary Required","Commentary Required",IF(ABS(INDIRECT("B.G.TR.2."&amp;D$75&amp;"!T97")-SUM(D17:G17,D20:G20))&lt;=D$81,"OK","Commentary Required")))</f>
        <v>OK</v>
      </c>
      <c r="E79" s="77"/>
      <c r="F79" s="77"/>
      <c r="G79" s="77"/>
      <c r="H79" s="76" t="str" cm="1">
        <f t="array" aca="1" ref="H79" ca="1">IF(H$76="N/A","OK",IF(H$76="Commentary Required","Commentary Required",IF(ABS(INDIRECT("B.G.TR.2."&amp;H$75&amp;"!T97")-SUM(H17:I17,H20:I20))&lt;=H$81,"OK","Commentary Required")))</f>
        <v>OK</v>
      </c>
      <c r="I79" s="78"/>
      <c r="J79" s="76" t="str" cm="1">
        <f t="array" aca="1" ref="J79" ca="1">IF(J$76="N/A","OK",IF(J$76="Commentary Required","Commentary Required",IF(ABS(INDIRECT("B.G.TR.2."&amp;J$75&amp;"!T97")-SUM(J17,J20))&lt;=J$81,"OK","Commentary Required")))</f>
        <v>OK</v>
      </c>
      <c r="K79" s="76" t="str" cm="1">
        <f t="array" aca="1" ref="K79" ca="1">IF(K$76="N/A","OK",IF(K$76="Commentary Required","Commentary Required",IF(ABS(INDIRECT("B.G.TR.2."&amp;K$75&amp;"!T97")-SUM(K17:N17,K20:N20))&lt;=K$81,"OK","Commentary Required")))</f>
        <v>OK</v>
      </c>
      <c r="L79" s="77"/>
      <c r="M79" s="77"/>
      <c r="N79" s="77"/>
      <c r="O79" s="76" t="str" cm="1">
        <f t="array" aca="1" ref="O79" ca="1">IF(O$76="N/A","OK",IF(O$76="Commentary Required","Commentary Required",IF(ABS(INDIRECT("B.G.TR.2."&amp;O$75&amp;"!T97")-SUM(O17,O20))&lt;=O$81,"OK","Commentary Required")))</f>
        <v>OK</v>
      </c>
      <c r="P79" s="76" t="str" cm="1">
        <f t="array" aca="1" ref="P79" ca="1">IF(P$76="N/A","OK",IF(P$76="Commentary Required","Commentary Required",IF(ABS(INDIRECT("B.G.TR.2."&amp;P$75&amp;"!T97")-SUM(P17:R17,P20:R20))&lt;=P$81,"OK","Commentary Required")))</f>
        <v>OK</v>
      </c>
      <c r="Q79" s="78"/>
      <c r="R79" s="78"/>
      <c r="S79" s="76" t="str" cm="1">
        <f t="array" aca="1" ref="S79" ca="1">IF(S$76="N/A","OK",IF(S$76="Commentary Required","Commentary Required",IF(ABS(INDIRECT("B.G.TR.2."&amp;S$75&amp;"!T97")-SUM(S17,S20))&lt;=S$81,"OK","Commentary Required")))</f>
        <v>OK</v>
      </c>
      <c r="T79" s="76" t="str" cm="1">
        <f t="array" aca="1" ref="T79" ca="1">IF(T$76="N/A","OK",IF(T$76="Commentary Required","Commentary Required",IF(ABS(INDIRECT("B.G.TR.2."&amp;T$75&amp;"!T97")-SUM(T17,T20))&lt;=T$81,"OK","Commentary Required")))</f>
        <v>OK</v>
      </c>
      <c r="U79" s="76" t="str" cm="1">
        <f t="array" aca="1" ref="U79" ca="1">IF(U$76="N/A","OK",IF(U$76="Commentary Required","Commentary Required",IF(ABS(INDIRECT("B.G.TR.2."&amp;U$75&amp;"!T97")-SUM(U17:V17,U20:V20))&lt;=U$81,"OK","Commentary Required")))</f>
        <v>OK</v>
      </c>
      <c r="V79" s="78"/>
      <c r="W79" s="76" t="str" cm="1">
        <f t="array" aca="1" ref="W79" ca="1">IF(W$76="N/A","OK",IF(W$76="Commentary Required","Commentary Required",IF(ABS(INDIRECT("B.G.TR.2."&amp;W$75&amp;"!T97")-SUM(W17:Y17,W20:Y20))&lt;=W$81,"OK","Commentary Required")))</f>
        <v>OK</v>
      </c>
      <c r="X79" s="78"/>
      <c r="Y79" s="78"/>
      <c r="Z79" s="76" t="str" cm="1">
        <f t="array" aca="1" ref="Z79" ca="1">IF(Z$76="N/A","OK",IF(Z$76="Commentary Required","Commentary Required",IF(ABS(INDIRECT("B.G.TR.2."&amp;Z$75&amp;"!T97")-SUM(Z17,Z20))&lt;=Z$81,"OK","Commentary Required")))</f>
        <v>OK</v>
      </c>
      <c r="AA79" s="76" t="str" cm="1">
        <f t="array" aca="1" ref="AA79" ca="1">IF(AA$76="N/A","OK",IF(AA$76="Commentary Required","Commentary Required",IF(ABS(INDIRECT("B.G.TR.2."&amp;AA$75&amp;"!T97")-SUM(AA17,AA20))&lt;=AA$81,"OK","Commentary Required")))</f>
        <v>OK</v>
      </c>
      <c r="AB79" s="76" t="str" cm="1">
        <f t="array" aca="1" ref="AB79" ca="1">IF(AB$76="N/A","OK",IF(AB$76="Commentary Required","Commentary Required",IF(ABS(INDIRECT("B.G.TR.2."&amp;AB$75&amp;"!T97")-SUM(AB17:AD17,AB20:AD20))&lt;=AB$81,"OK","Commentary Required")))</f>
        <v>OK</v>
      </c>
      <c r="AC79" s="77"/>
      <c r="AD79" s="77"/>
      <c r="AE79" s="77"/>
      <c r="AF79" s="76" t="str" cm="1">
        <f t="array" aca="1" ref="AF79" ca="1">IF(AF$76="N/A","OK",IF(AF$76="Commentary Required","Commentary Required",IF(ABS(INDIRECT("B.G.TR.2."&amp;AF$75&amp;"!T97")-SUM(AF17,AF20))&lt;=AF$81,"OK","Commentary Required")))</f>
        <v>OK</v>
      </c>
      <c r="AG79" s="76" t="str" cm="1">
        <f t="array" aca="1" ref="AG79" ca="1">IF(AG$76="N/A","OK",IF(AG$76="Commentary Required","Commentary Required",IF(ABS(INDIRECT("B.G.TR.2."&amp;AG$75&amp;"!T97")-SUM(AG17,AG20))&lt;=AG$81,"OK","Commentary Required")))</f>
        <v>OK</v>
      </c>
      <c r="AH79" s="76" t="str" cm="1">
        <f t="array" aca="1" ref="AH79" ca="1">IF(AH$76="N/A","OK",IF(AH$76="Commentary Required","Commentary Required",IF(ABS(INDIRECT("B.G.TR.2."&amp;AH$75&amp;"!T97")-SUM(AH17,AH20))&lt;=AH$81,"OK","Commentary Required")))</f>
        <v>OK</v>
      </c>
      <c r="AI79" s="76" t="str" cm="1">
        <f t="array" aca="1" ref="AI79" ca="1">IF(AI$76="N/A","OK",IF(AI$76="Commentary Required","Commentary Required",IF(ABS(INDIRECT("B.G.TR.2."&amp;AI$75&amp;"!T97")-SUM(AI17,AI20))&lt;=AI$81,"OK","Commentary Required")))</f>
        <v>OK</v>
      </c>
      <c r="AJ79" s="76" t="str" cm="1">
        <f t="array" aca="1" ref="AJ79" ca="1">IF(AJ$76="N/A","OK",IF(AJ$76="Commentary Required","Commentary Required",IF(ABS(INDIRECT("B.G.TR.2."&amp;AJ$75&amp;"!T97")-SUM(AJ17,AJ20))&lt;=AJ$81,"OK","Commentary Required")))</f>
        <v>OK</v>
      </c>
      <c r="AK79" s="76" t="str" cm="1">
        <f t="array" aca="1" ref="AK79" ca="1">IF(AK$76="N/A","OK",IF(AK$76="Commentary Required","Commentary Required",IF(ABS(INDIRECT("B.G.TR.2."&amp;AK$75&amp;"!T97")-SUM(AK17,AK20))&lt;=AK$81,"OK","Commentary Required")))</f>
        <v>OK</v>
      </c>
      <c r="AL79" s="76" t="str" cm="1">
        <f t="array" aca="1" ref="AL79" ca="1">IF(AL$76="N/A","OK",IF(AL$76="Commentary Required","Commentary Required",IF(ABS(INDIRECT("B.G.TR.2."&amp;AL$75&amp;"!T97")-SUM(AL17,AL20))&lt;=AL$81,"OK","Commentary Required")))</f>
        <v>OK</v>
      </c>
      <c r="AM79" s="76" t="str" cm="1">
        <f t="array" aca="1" ref="AM79" ca="1">IF(AM$76="N/A","OK",IF(AM$76="Commentary Required","Commentary Required",IF(ABS(INDIRECT("B.G.TR.2."&amp;AM$75&amp;"!T97")-SUM(AM17,AM20))&lt;=AM$81,"OK","Commentary Required")))</f>
        <v>OK</v>
      </c>
      <c r="AN79" s="76" t="str" cm="1">
        <f t="array" aca="1" ref="AN79" ca="1">IF(AN$76="N/A","OK",IF(AN$76="Commentary Required","Commentary Required",IF(ABS(INDIRECT("B.G.TR.2."&amp;AN$75&amp;"!T97")-SUM(AN17,AN20))&lt;=AN$81,"OK","Commentary Required")))</f>
        <v>OK</v>
      </c>
      <c r="AO79" s="76" t="str" cm="1">
        <f t="array" aca="1" ref="AO79" ca="1">IF(AO$76="N/A","OK",IF(AO$76="Commentary Required","Commentary Required",IF(ABS(INDIRECT("B.G.TR.2."&amp;AO$75&amp;"!T97")-SUM(AO17,AO20))&lt;=AO$81,"OK","Commentary Required")))</f>
        <v>OK</v>
      </c>
      <c r="AP79" s="76" t="str" cm="1">
        <f t="array" aca="1" ref="AP79" ca="1">IF(AP$76="N/A","OK",IF(AP$76="Commentary Required","Commentary Required",IF(ABS(INDIRECT("B.G.TR.2."&amp;AP$75&amp;"!T97")-SUM(AP17,AP20))&lt;=AP$81,"OK","Commentary Required")))</f>
        <v>OK</v>
      </c>
      <c r="AQ79" s="78"/>
      <c r="AR79" s="76" t="str" cm="1">
        <f t="array" aca="1" ref="AR79" ca="1">IF(AR$76="N/A","OK",IF(AR$76="Commentary Required","Commentary Required",IF(ABS(INDIRECT("B.G.TR.2."&amp;AR$75&amp;"!T97")-SUM(AR17,AR20))&lt;=AR$81,"OK","Commentary Required")))</f>
        <v>OK</v>
      </c>
      <c r="AS79" s="76" t="str" cm="1">
        <f t="array" aca="1" ref="AS79" ca="1">IF(AS$76="N/A","OK",IF(AS$76="Commentary Required","Commentary Required",IF(ABS(INDIRECT("B.G.TR.2."&amp;AS$75&amp;"!T97")-SUM(AS17,AS20))&lt;=AS$81,"OK","Commentary Required")))</f>
        <v>OK</v>
      </c>
      <c r="AT79" s="76" t="str" cm="1">
        <f t="array" aca="1" ref="AT79" ca="1">IF(AT$76="N/A","OK",IF(AT$76="Commentary Required","Commentary Required",IF(ABS(INDIRECT("B.G.TR.2."&amp;AT$75&amp;"!T97")-SUM(AT17:AV17,AT20:AV20))&lt;=AT$81,"OK","Commentary Required")))</f>
        <v>OK</v>
      </c>
      <c r="AU79" s="78"/>
      <c r="AV79" s="78"/>
      <c r="AW79" s="76" t="str" cm="1">
        <f t="array" aca="1" ref="AW79" ca="1">IF(AW$76="N/A","OK",IF(AW$76="Commentary Required","Commentary Required",IF(ABS(INDIRECT("B.G.TR.2."&amp;AW$75&amp;"!T97")-SUM(AW17,AW20))&lt;=AW$81,"OK","Commentary Required")))</f>
        <v>OK</v>
      </c>
      <c r="AX79" s="76" t="str" cm="1">
        <f t="array" aca="1" ref="AX79" ca="1">IF(AX$76="N/A","OK",IF(AX$76="Commentary Required","Commentary Required",IF(ABS(INDIRECT("B.G.TR.2."&amp;AX$75&amp;"!T97")-SUM(AX17,AX20))&lt;=AX$81,"OK","Commentary Required")))</f>
        <v>OK</v>
      </c>
      <c r="AY79" s="76" t="str" cm="1">
        <f t="array" aca="1" ref="AY79" ca="1">IF(AY$76="N/A","OK",IF(AY$76="Commentary Required","Commentary Required",IF(ABS(INDIRECT("B.G.TR.2."&amp;AY$75&amp;"!T97")-SUM(AY17,AY20))&lt;=AY$81,"OK","Commentary Required")))</f>
        <v>OK</v>
      </c>
      <c r="AZ79" s="76" t="str" cm="1">
        <f t="array" aca="1" ref="AZ79" ca="1">IF(AZ$76="N/A","OK",IF(AZ$76="Commentary Required","Commentary Required",IF(ABS(INDIRECT("B.G.TR.2."&amp;AZ$75&amp;"!T97")-SUM(AZ17,AZ20))&lt;=AZ$81,"OK","Commentary Required")))</f>
        <v>OK</v>
      </c>
      <c r="BA79" s="76" t="str" cm="1">
        <f t="array" aca="1" ref="BA79" ca="1">IF(BA$76="N/A","OK",IF(BA$76="Commentary Required","Commentary Required",IF(ABS(INDIRECT("B.G.TR.2."&amp;BA$75&amp;"!T97")-SUM(BA17,BA20))&lt;=BA$81,"OK","Commentary Required")))</f>
        <v>OK</v>
      </c>
      <c r="BB79" s="76" t="str" cm="1">
        <f t="array" aca="1" ref="BB79" ca="1">IF(BB$76="N/A","OK",IF(BB$76="Commentary Required","Commentary Required",IF(ABS(INDIRECT("B.G.TR.2."&amp;BB$75&amp;"!T97")-SUM(BB17,BB20))&lt;=BB$81,"OK","Commentary Required")))</f>
        <v>OK</v>
      </c>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9" t="str" cm="1">
        <f t="array" aca="1" ref="CB79" ca="1">IF(CB$76="N/A","OK",IF(CB$76="Commentary Required","Commentary Required",IF(ABS(INDIRECT("B.G.TR.2."&amp;CB$75&amp;"!T97")-SUM(CB17:CE17,CB20:CE20))&lt;=CB$81,"OK","Commentary Required")))</f>
        <v>OK</v>
      </c>
      <c r="CC79" s="77"/>
      <c r="CD79" s="77"/>
      <c r="CE79" s="77"/>
      <c r="CF79" s="79" t="str" cm="1">
        <f t="array" aca="1" ref="CF79" ca="1">IF(CF$76="N/A","OK",IF(CF$76="Commentary Required","Commentary Required",IF(ABS(INDIRECT("B.G.TR.2."&amp;CF$75&amp;"!T97")-SUM(CF17:CG17,CF20:CG20))&lt;=CF$81,"OK","Commentary Required")))</f>
        <v>OK</v>
      </c>
      <c r="CG79" s="77"/>
      <c r="CH79" s="79" t="str" cm="1">
        <f t="array" aca="1" ref="CH79" ca="1">IF(CH$76="N/A","OK",IF(CH$76="Commentary Required","Commentary Required",IF(ABS(INDIRECT("B.G.TR.2."&amp;CH$75&amp;"!T97")-SUM(CH17,CH20))&lt;=CH$81,"OK","Commentary Required")))</f>
        <v>OK</v>
      </c>
      <c r="CI79" s="79" t="str" cm="1">
        <f t="array" aca="1" ref="CI79" ca="1">IF(CI$76="N/A","OK",IF(CI$76="Commentary Required","Commentary Required",IF(ABS(INDIRECT("B.G.TR.2."&amp;CI$75&amp;"!T97")-SUM(CI17:CL17,CI20:CL20))&lt;=CI$81,"OK","Commentary Required")))</f>
        <v>OK</v>
      </c>
      <c r="CJ79" s="77"/>
      <c r="CK79" s="77"/>
      <c r="CL79" s="77"/>
      <c r="CM79" s="79" t="str" cm="1">
        <f t="array" aca="1" ref="CM79" ca="1">IF(CM$76="N/A","OK",IF(CM$76="Commentary Required","Commentary Required",IF(ABS(INDIRECT("B.G.TR.2."&amp;CM$75&amp;"!T97")-SUM(CM17,CM20))&lt;=CM$81,"OK","Commentary Required")))</f>
        <v>OK</v>
      </c>
      <c r="CN79" s="79" t="str" cm="1">
        <f t="array" aca="1" ref="CN79" ca="1">IF(CN$76="N/A","OK",IF(CN$76="Commentary Required","Commentary Required",IF(ABS(INDIRECT("B.G.TR.2."&amp;CN$75&amp;"!T97")-SUM(CN17:CP17,CN20:CP20))&lt;=CN$81,"OK","Commentary Required")))</f>
        <v>OK</v>
      </c>
      <c r="CO79" s="77"/>
      <c r="CP79" s="77"/>
      <c r="CQ79" s="79" t="str" cm="1">
        <f t="array" aca="1" ref="CQ79" ca="1">IF(CQ$76="N/A","OK",IF(CQ$76="Commentary Required","Commentary Required",IF(ABS(INDIRECT("B.G.TR.2."&amp;CQ$75&amp;"!T97")-SUM(CQ17,CQ20))&lt;=CQ$81,"OK","Commentary Required")))</f>
        <v>OK</v>
      </c>
      <c r="CR79" s="79" t="str" cm="1">
        <f t="array" aca="1" ref="CR79" ca="1">IF(CR$76="N/A","OK",IF(CR$76="Commentary Required","Commentary Required",IF(ABS(INDIRECT("B.G.TR.2."&amp;CR$75&amp;"!T97")-SUM(CR17,CR20))&lt;=CR$81,"OK","Commentary Required")))</f>
        <v>OK</v>
      </c>
      <c r="CS79" s="79" t="str" cm="1">
        <f t="array" aca="1" ref="CS79" ca="1">IF(CS$76="N/A","OK",IF(CS$76="Commentary Required","Commentary Required",IF(ABS(INDIRECT("B.G.TR.2."&amp;CS$75&amp;"!T97")-SUM(CS17:CT17,CS20:CT20))&lt;=CS$81,"OK","Commentary Required")))</f>
        <v>OK</v>
      </c>
      <c r="CT79" s="77"/>
      <c r="CU79" s="79" t="str" cm="1">
        <f t="array" aca="1" ref="CU79" ca="1">IF(CU$76="N/A","OK",IF(CU$76="Commentary Required","Commentary Required",IF(ABS(INDIRECT("B.G.TR.2."&amp;CU$75&amp;"!T97")-SUM(CU17:CW17,CU20:CW20))&lt;=CU$81,"OK","Commentary Required")))</f>
        <v>OK</v>
      </c>
      <c r="CV79" s="77"/>
      <c r="CW79" s="77"/>
      <c r="CX79" s="79" t="str" cm="1">
        <f t="array" aca="1" ref="CX79" ca="1">IF(CX$76="N/A","OK",IF(CX$76="Commentary Required","Commentary Required",IF(ABS(INDIRECT("B.G.TR.2."&amp;CX$75&amp;"!T97")-SUM(CX17,CX20))&lt;=CX$81,"OK","Commentary Required")))</f>
        <v>OK</v>
      </c>
      <c r="CY79" s="79" t="str" cm="1">
        <f t="array" aca="1" ref="CY79" ca="1">IF(CY$76="N/A","OK",IF(CY$76="Commentary Required","Commentary Required",IF(ABS(INDIRECT("B.G.TR.2."&amp;CY$75&amp;"!T97")-SUM(CY17,CY20))&lt;=CY$81,"OK","Commentary Required")))</f>
        <v>OK</v>
      </c>
      <c r="CZ79" s="79" t="str" cm="1">
        <f t="array" aca="1" ref="CZ79" ca="1">IF(CZ$76="N/A","OK",IF(CZ$76="Commentary Required","Commentary Required",IF(ABS(INDIRECT("B.G.TR.2."&amp;CZ$75&amp;"!T97")-SUM(CZ17:DB17,CZ20:DB20))&lt;=CZ$81,"OK","Commentary Required")))</f>
        <v>OK</v>
      </c>
      <c r="DA79" s="77"/>
      <c r="DB79" s="77"/>
      <c r="DC79" s="77"/>
      <c r="DD79" s="79" t="str" cm="1">
        <f t="array" aca="1" ref="DD79" ca="1">IF(DD$76="N/A","OK",IF(DD$76="Commentary Required","Commentary Required",IF(ABS(INDIRECT("B.G.TR.2."&amp;DD$75&amp;"!T97")-SUM(DD17,DD20))&lt;=DD$81,"OK","Commentary Required")))</f>
        <v>OK</v>
      </c>
      <c r="DE79" s="79" t="str" cm="1">
        <f t="array" aca="1" ref="DE79" ca="1">IF(DE$76="N/A","OK",IF(DE$76="Commentary Required","Commentary Required",IF(ABS(INDIRECT("B.G.TR.2."&amp;DE$75&amp;"!T97")-SUM(DE17,DE20))&lt;=DE$81,"OK","Commentary Required")))</f>
        <v>OK</v>
      </c>
      <c r="DF79" s="79" t="str" cm="1">
        <f t="array" aca="1" ref="DF79" ca="1">IF(DF$76="N/A","OK",IF(DF$76="Commentary Required","Commentary Required",IF(ABS(INDIRECT("B.G.TR.2."&amp;DF$75&amp;"!T97")-SUM(DF17,DF20))&lt;=DF$81,"OK","Commentary Required")))</f>
        <v>OK</v>
      </c>
      <c r="DG79" s="79" t="str" cm="1">
        <f t="array" aca="1" ref="DG79" ca="1">IF(DG$76="N/A","OK",IF(DG$76="Commentary Required","Commentary Required",IF(ABS(INDIRECT("B.G.TR.2."&amp;DG$75&amp;"!T97")-SUM(DG17,DG20))&lt;=DG$81,"OK","Commentary Required")))</f>
        <v>OK</v>
      </c>
      <c r="DH79" s="79" t="str" cm="1">
        <f t="array" aca="1" ref="DH79" ca="1">IF(DH$76="N/A","OK",IF(DH$76="Commentary Required","Commentary Required",IF(ABS(INDIRECT("B.G.TR.2."&amp;DH$75&amp;"!T97")-SUM(DH17,DH20))&lt;=DH$81,"OK","Commentary Required")))</f>
        <v>OK</v>
      </c>
      <c r="DI79" s="79" t="str" cm="1">
        <f t="array" aca="1" ref="DI79" ca="1">IF(DI$76="N/A","OK",IF(DI$76="Commentary Required","Commentary Required",IF(ABS(INDIRECT("B.G.TR.2."&amp;DI$75&amp;"!T97")-SUM(DI17,DI20))&lt;=DI$81,"OK","Commentary Required")))</f>
        <v>OK</v>
      </c>
      <c r="DJ79" s="79" t="str" cm="1">
        <f t="array" aca="1" ref="DJ79" ca="1">IF(DJ$76="N/A","OK",IF(DJ$76="Commentary Required","Commentary Required",IF(ABS(INDIRECT("B.G.TR.2."&amp;DJ$75&amp;"!T97")-SUM(DJ17,DJ20))&lt;=DJ$81,"OK","Commentary Required")))</f>
        <v>OK</v>
      </c>
      <c r="DK79" s="79" t="str" cm="1">
        <f t="array" aca="1" ref="DK79" ca="1">IF(DK$76="N/A","OK",IF(DK$76="Commentary Required","Commentary Required",IF(ABS(INDIRECT("B.G.TR.2."&amp;DK$75&amp;"!T97")-SUM(DK17,DK20))&lt;=DK$81,"OK","Commentary Required")))</f>
        <v>OK</v>
      </c>
      <c r="DL79" s="79" t="str" cm="1">
        <f t="array" aca="1" ref="DL79" ca="1">IF(DL$76="N/A","OK",IF(DL$76="Commentary Required","Commentary Required",IF(ABS(INDIRECT("B.G.TR.2."&amp;DL$75&amp;"!T97")-SUM(DL17,DL20))&lt;=DL$81,"OK","Commentary Required")))</f>
        <v>OK</v>
      </c>
      <c r="DM79" s="79" t="str" cm="1">
        <f t="array" aca="1" ref="DM79" ca="1">IF(DM$76="N/A","OK",IF(DM$76="Commentary Required","Commentary Required",IF(ABS(INDIRECT("B.G.TR.2."&amp;DM$75&amp;"!T97")-SUM(DM17,DM20))&lt;=DM$81,"OK","Commentary Required")))</f>
        <v>OK</v>
      </c>
      <c r="DN79" s="79" t="str" cm="1">
        <f t="array" aca="1" ref="DN79" ca="1">IF(DN$76="N/A","OK",IF(DN$76="Commentary Required","Commentary Required",IF(ABS(INDIRECT("B.G.TR.2."&amp;DN$75&amp;"!T97")-SUM(DN17,DN20))&lt;=DN$81,"OK","Commentary Required")))</f>
        <v>OK</v>
      </c>
      <c r="DO79" s="77"/>
      <c r="DP79" s="79" t="str" cm="1">
        <f t="array" aca="1" ref="DP79" ca="1">IF(DP$76="N/A","OK",IF(DP$76="Commentary Required","Commentary Required",IF(ABS(INDIRECT("B.G.TR.2."&amp;DP$75&amp;"!T97")-SUM(DP17,DP20))&lt;=DP$81,"OK","Commentary Required")))</f>
        <v>OK</v>
      </c>
      <c r="DQ79" s="79" t="str" cm="1">
        <f t="array" aca="1" ref="DQ79" ca="1">IF(DQ$76="N/A","OK",IF(DQ$76="Commentary Required","Commentary Required",IF(ABS(INDIRECT("B.G.TR.2."&amp;DQ$75&amp;"!T97")-SUM(DQ17,DQ20))&lt;=DQ$81,"OK","Commentary Required")))</f>
        <v>OK</v>
      </c>
      <c r="DR79" s="79" t="str" cm="1">
        <f t="array" aca="1" ref="DR79" ca="1">IF(DR$76="N/A","OK",IF(DR$76="Commentary Required","Commentary Required",IF(ABS(INDIRECT("B.G.TR.2."&amp;DR$75&amp;"!T97")-SUM(DR17:DT17,DR20:DT20))&lt;=DR$81,"OK","Commentary Required")))</f>
        <v>OK</v>
      </c>
      <c r="DS79" s="77"/>
      <c r="DT79" s="77"/>
      <c r="DU79" s="79" t="str" cm="1">
        <f t="array" aca="1" ref="DU79" ca="1">IF(DU$76="N/A","OK",IF(DU$76="Commentary Required","Commentary Required",IF(ABS(INDIRECT("B.G.TR.2."&amp;DU$75&amp;"!T97")-SUM(DU17,DU20))&lt;=DU$81,"OK","Commentary Required")))</f>
        <v>OK</v>
      </c>
      <c r="DV79" s="79" t="str" cm="1">
        <f t="array" aca="1" ref="DV79" ca="1">IF(DV$76="N/A","OK",IF(DV$76="Commentary Required","Commentary Required",IF(ABS(INDIRECT("B.G.TR.2."&amp;DV$75&amp;"!T97")-SUM(DV17,DV20))&lt;=DV$81,"OK","Commentary Required")))</f>
        <v>OK</v>
      </c>
      <c r="DW79" s="79" t="str" cm="1">
        <f t="array" aca="1" ref="DW79" ca="1">IF(DW$76="N/A","OK",IF(DW$76="Commentary Required","Commentary Required",IF(ABS(INDIRECT("B.G.TR.2."&amp;DW$75&amp;"!T97")-SUM(DW17,DW20))&lt;=DW$81,"OK","Commentary Required")))</f>
        <v>OK</v>
      </c>
      <c r="DX79" s="79" t="str" cm="1">
        <f t="array" aca="1" ref="DX79" ca="1">IF(DX$76="N/A","OK",IF(DX$76="Commentary Required","Commentary Required",IF(ABS(INDIRECT("B.G.TR.2."&amp;DX$75&amp;"!T97")-SUM(DX17,DX20))&lt;=DX$81,"OK","Commentary Required")))</f>
        <v>OK</v>
      </c>
      <c r="DY79" s="79" t="str" cm="1">
        <f t="array" aca="1" ref="DY79" ca="1">IF(DY$76="N/A","OK",IF(DY$76="Commentary Required","Commentary Required",IF(ABS(INDIRECT("B.G.TR.2."&amp;DY$75&amp;"!T97")-SUM(DY17,DY20))&lt;=DY$81,"OK","Commentary Required")))</f>
        <v>OK</v>
      </c>
      <c r="DZ79" s="79" t="str" cm="1">
        <f t="array" aca="1" ref="DZ79" ca="1">IF(DZ$76="N/A","OK",IF(DZ$76="Commentary Required","Commentary Required",IF(ABS(INDIRECT("B.G.TR.2."&amp;DZ$75&amp;"!T97")-SUM(DZ17,DZ20))&lt;=DZ$81,"OK","Commentary Required")))</f>
        <v>OK</v>
      </c>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row>
    <row r="80" spans="2:156" ht="14.65" customHeight="1">
      <c r="B80" s="210" t="s">
        <v>923</v>
      </c>
      <c r="C80" s="42" t="str">
        <f ca="1">IF(COUNTIF(D80:EZ80,"Commentary Required")&gt;0,"Commentary Required","OK")</f>
        <v>OK</v>
      </c>
      <c r="D80" s="76" t="str" cm="1">
        <f t="array" aca="1" ref="D80" ca="1">IF(D$76="N/A","OK",IF(D$76="Commentary Required","Commentary Required",IF(ABS(INDIRECT("B.G.TR.2."&amp;D$75&amp;"!U97")-SUM(D31:G31,D35:G35))&lt;=D$81,"OK","Commentary Required")))</f>
        <v>OK</v>
      </c>
      <c r="E80" s="77"/>
      <c r="F80" s="77"/>
      <c r="G80" s="77"/>
      <c r="H80" s="76" t="str" cm="1">
        <f t="array" aca="1" ref="H80" ca="1">IF(H$76="N/A","OK",IF(H$76="Commentary Required","Commentary Required",IF(ABS(INDIRECT("B.G.TR.2."&amp;H$75&amp;"!U97")-SUM(H31:I31,H35:I35))&lt;=H$81,"OK","Commentary Required")))</f>
        <v>OK</v>
      </c>
      <c r="I80" s="78"/>
      <c r="J80" s="76" t="str" cm="1">
        <f t="array" aca="1" ref="J80" ca="1">IF(J$76="N/A","OK",IF(J$76="Commentary Required","Commentary Required",IF(ABS(INDIRECT("B.G.TR.2."&amp;J$75&amp;"!U97")-SUM(J31,J35))&lt;=J$81,"OK","Commentary Required")))</f>
        <v>OK</v>
      </c>
      <c r="K80" s="76" t="str" cm="1">
        <f t="array" aca="1" ref="K80" ca="1">IF(K$76="N/A","OK",IF(K$76="Commentary Required","Commentary Required",IF(ABS(INDIRECT("B.G.TR.2."&amp;K$75&amp;"!U97")-SUM(K31:N31,K35:N35))&lt;=K$81,"OK","Commentary Required")))</f>
        <v>OK</v>
      </c>
      <c r="L80" s="77"/>
      <c r="M80" s="77"/>
      <c r="N80" s="77"/>
      <c r="O80" s="76" t="str" cm="1">
        <f t="array" aca="1" ref="O80" ca="1">IF(O$76="N/A","OK",IF(O$76="Commentary Required","Commentary Required",IF(ABS(INDIRECT("B.G.TR.2."&amp;O$75&amp;"!U97")-SUM(O31,O35))&lt;=O$81,"OK","Commentary Required")))</f>
        <v>OK</v>
      </c>
      <c r="P80" s="76" t="str" cm="1">
        <f t="array" aca="1" ref="P80" ca="1">IF(P$76="N/A","OK",IF(P$76="Commentary Required","Commentary Required",IF(ABS(INDIRECT("B.G.TR.2."&amp;P$75&amp;"!U97")-SUM(P31:R31,P35:R35))&lt;=P$81,"OK","Commentary Required")))</f>
        <v>OK</v>
      </c>
      <c r="Q80" s="78"/>
      <c r="R80" s="78"/>
      <c r="S80" s="76" t="str" cm="1">
        <f t="array" aca="1" ref="S80" ca="1">IF(S$76="N/A","OK",IF(S$76="Commentary Required","Commentary Required",IF(ABS(INDIRECT("B.G.TR.2."&amp;S$75&amp;"!U97")-SUM(S31,S35))&lt;=S$81,"OK","Commentary Required")))</f>
        <v>OK</v>
      </c>
      <c r="T80" s="76" t="str" cm="1">
        <f t="array" aca="1" ref="T80" ca="1">IF(T$76="N/A","OK",IF(T$76="Commentary Required","Commentary Required",IF(ABS(INDIRECT("B.G.TR.2."&amp;T$75&amp;"!U97")-SUM(T31,T35))&lt;=T$81,"OK","Commentary Required")))</f>
        <v>OK</v>
      </c>
      <c r="U80" s="76" t="str" cm="1">
        <f t="array" aca="1" ref="U80" ca="1">IF(U$76="N/A","OK",IF(U$76="Commentary Required","Commentary Required",IF(ABS(INDIRECT("B.G.TR.2."&amp;U$75&amp;"!U97")-SUM(U31:V31,U35:V35))&lt;=U$81,"OK","Commentary Required")))</f>
        <v>OK</v>
      </c>
      <c r="V80" s="78"/>
      <c r="W80" s="76" t="str" cm="1">
        <f t="array" aca="1" ref="W80" ca="1">IF(W$76="N/A","OK",IF(W$76="Commentary Required","Commentary Required",IF(ABS(INDIRECT("B.G.TR.2."&amp;W$75&amp;"!U97")-SUM(W31:Y31,W35:Y35))&lt;=W$81,"OK","Commentary Required")))</f>
        <v>OK</v>
      </c>
      <c r="X80" s="78"/>
      <c r="Y80" s="78"/>
      <c r="Z80" s="76" t="str" cm="1">
        <f t="array" aca="1" ref="Z80" ca="1">IF(Z$76="N/A","OK",IF(Z$76="Commentary Required","Commentary Required",IF(ABS(INDIRECT("B.G.TR.2."&amp;Z$75&amp;"!U97")-SUM(Z31,Z35))&lt;=Z$81,"OK","Commentary Required")))</f>
        <v>OK</v>
      </c>
      <c r="AA80" s="76" t="str" cm="1">
        <f t="array" aca="1" ref="AA80" ca="1">IF(AA$76="N/A","OK",IF(AA$76="Commentary Required","Commentary Required",IF(ABS(INDIRECT("B.G.TR.2."&amp;AA$75&amp;"!U97")-SUM(AA31,AA35))&lt;=AA$81,"OK","Commentary Required")))</f>
        <v>OK</v>
      </c>
      <c r="AB80" s="76" t="str" cm="1">
        <f t="array" aca="1" ref="AB80" ca="1">IF(AB$76="N/A","OK",IF(AB$76="Commentary Required","Commentary Required",IF(ABS(INDIRECT("B.G.TR.2."&amp;AB$75&amp;"!U97")-SUM(AB31:AD31,AB35:AD35))&lt;=AB$81,"OK","Commentary Required")))</f>
        <v>OK</v>
      </c>
      <c r="AC80" s="77"/>
      <c r="AD80" s="77"/>
      <c r="AE80" s="77"/>
      <c r="AF80" s="76" t="str" cm="1">
        <f t="array" aca="1" ref="AF80" ca="1">IF(AF$76="N/A","OK",IF(AF$76="Commentary Required","Commentary Required",IF(ABS(INDIRECT("B.G.TR.2."&amp;AF$75&amp;"!U97")-SUM(AF31,AF35))&lt;=AF$81,"OK","Commentary Required")))</f>
        <v>OK</v>
      </c>
      <c r="AG80" s="76" t="str" cm="1">
        <f t="array" aca="1" ref="AG80" ca="1">IF(AG$76="N/A","OK",IF(AG$76="Commentary Required","Commentary Required",IF(ABS(INDIRECT("B.G.TR.2."&amp;AG$75&amp;"!U97")-SUM(AG31,AG35))&lt;=AG$81,"OK","Commentary Required")))</f>
        <v>OK</v>
      </c>
      <c r="AH80" s="76" t="str" cm="1">
        <f t="array" aca="1" ref="AH80" ca="1">IF(AH$76="N/A","OK",IF(AH$76="Commentary Required","Commentary Required",IF(ABS(INDIRECT("B.G.TR.2."&amp;AH$75&amp;"!U97")-SUM(AH31,AH35))&lt;=AH$81,"OK","Commentary Required")))</f>
        <v>OK</v>
      </c>
      <c r="AI80" s="76" t="str" cm="1">
        <f t="array" aca="1" ref="AI80" ca="1">IF(AI$76="N/A","OK",IF(AI$76="Commentary Required","Commentary Required",IF(ABS(INDIRECT("B.G.TR.2."&amp;AI$75&amp;"!U97")-SUM(AI31,AI35))&lt;=AI$81,"OK","Commentary Required")))</f>
        <v>OK</v>
      </c>
      <c r="AJ80" s="76" t="str" cm="1">
        <f t="array" aca="1" ref="AJ80" ca="1">IF(AJ$76="N/A","OK",IF(AJ$76="Commentary Required","Commentary Required",IF(ABS(INDIRECT("B.G.TR.2."&amp;AJ$75&amp;"!U97")-SUM(AJ31,AJ35))&lt;=AJ$81,"OK","Commentary Required")))</f>
        <v>OK</v>
      </c>
      <c r="AK80" s="76" t="str" cm="1">
        <f t="array" aca="1" ref="AK80" ca="1">IF(AK$76="N/A","OK",IF(AK$76="Commentary Required","Commentary Required",IF(ABS(INDIRECT("B.G.TR.2."&amp;AK$75&amp;"!U97")-SUM(AK31,AK35))&lt;=AK$81,"OK","Commentary Required")))</f>
        <v>OK</v>
      </c>
      <c r="AL80" s="76" t="str" cm="1">
        <f t="array" aca="1" ref="AL80" ca="1">IF(AL$76="N/A","OK",IF(AL$76="Commentary Required","Commentary Required",IF(ABS(INDIRECT("B.G.TR.2."&amp;AL$75&amp;"!U97")-SUM(AL31,AL35))&lt;=AL$81,"OK","Commentary Required")))</f>
        <v>OK</v>
      </c>
      <c r="AM80" s="76" t="str" cm="1">
        <f t="array" aca="1" ref="AM80" ca="1">IF(AM$76="N/A","OK",IF(AM$76="Commentary Required","Commentary Required",IF(ABS(INDIRECT("B.G.TR.2."&amp;AM$75&amp;"!U97")-SUM(AM31,AM35))&lt;=AM$81,"OK","Commentary Required")))</f>
        <v>OK</v>
      </c>
      <c r="AN80" s="76" t="str" cm="1">
        <f t="array" aca="1" ref="AN80" ca="1">IF(AN$76="N/A","OK",IF(AN$76="Commentary Required","Commentary Required",IF(ABS(INDIRECT("B.G.TR.2."&amp;AN$75&amp;"!U97")-SUM(AN31,AN35))&lt;=AN$81,"OK","Commentary Required")))</f>
        <v>OK</v>
      </c>
      <c r="AO80" s="76" t="str" cm="1">
        <f t="array" aca="1" ref="AO80" ca="1">IF(AO$76="N/A","OK",IF(AO$76="Commentary Required","Commentary Required",IF(ABS(INDIRECT("B.G.TR.2."&amp;AO$75&amp;"!U97")-SUM(AO31,AO35))&lt;=AO$81,"OK","Commentary Required")))</f>
        <v>OK</v>
      </c>
      <c r="AP80" s="76" t="str" cm="1">
        <f t="array" aca="1" ref="AP80" ca="1">IF(AP$76="N/A","OK",IF(AP$76="Commentary Required","Commentary Required",IF(ABS(INDIRECT("B.G.TR.2."&amp;AP$75&amp;"!U97")-SUM(AP31,AP35))&lt;=AP$81,"OK","Commentary Required")))</f>
        <v>OK</v>
      </c>
      <c r="AQ80" s="78"/>
      <c r="AR80" s="76" t="str" cm="1">
        <f t="array" aca="1" ref="AR80" ca="1">IF(AR$76="N/A","OK",IF(AR$76="Commentary Required","Commentary Required",IF(ABS(INDIRECT("B.G.TR.2."&amp;AR$75&amp;"!U97")-SUM(AR31,AR35))&lt;=AR$81,"OK","Commentary Required")))</f>
        <v>OK</v>
      </c>
      <c r="AS80" s="76" t="str" cm="1">
        <f t="array" aca="1" ref="AS80" ca="1">IF(AS$76="N/A","OK",IF(AS$76="Commentary Required","Commentary Required",IF(ABS(INDIRECT("B.G.TR.2."&amp;AS$75&amp;"!U97")-SUM(AS31,AS35))&lt;=AS$81,"OK","Commentary Required")))</f>
        <v>OK</v>
      </c>
      <c r="AT80" s="76" t="str" cm="1">
        <f t="array" aca="1" ref="AT80" ca="1">IF(AT$76="N/A","OK",IF(AT$76="Commentary Required","Commentary Required",IF(ABS(INDIRECT("B.G.TR.2."&amp;AT$75&amp;"!U97")-SUM(AT31:AV31,AT35:AV35))&lt;=AT$81,"OK","Commentary Required")))</f>
        <v>OK</v>
      </c>
      <c r="AU80" s="78"/>
      <c r="AV80" s="78"/>
      <c r="AW80" s="76" t="str" cm="1">
        <f t="array" aca="1" ref="AW80" ca="1">IF(AW$76="N/A","OK",IF(AW$76="Commentary Required","Commentary Required",IF(ABS(INDIRECT("B.G.TR.2."&amp;AW$75&amp;"!U97")-SUM(AW31,AW35))&lt;=AW$81,"OK","Commentary Required")))</f>
        <v>OK</v>
      </c>
      <c r="AX80" s="76" t="str" cm="1">
        <f t="array" aca="1" ref="AX80" ca="1">IF(AX$76="N/A","OK",IF(AX$76="Commentary Required","Commentary Required",IF(ABS(INDIRECT("B.G.TR.2."&amp;AX$75&amp;"!U97")-SUM(AX31,AX35))&lt;=AX$81,"OK","Commentary Required")))</f>
        <v>OK</v>
      </c>
      <c r="AY80" s="76" t="str" cm="1">
        <f t="array" aca="1" ref="AY80" ca="1">IF(AY$76="N/A","OK",IF(AY$76="Commentary Required","Commentary Required",IF(ABS(INDIRECT("B.G.TR.2."&amp;AY$75&amp;"!U97")-SUM(AY31,AY35))&lt;=AY$81,"OK","Commentary Required")))</f>
        <v>OK</v>
      </c>
      <c r="AZ80" s="76" t="str" cm="1">
        <f t="array" aca="1" ref="AZ80" ca="1">IF(AZ$76="N/A","OK",IF(AZ$76="Commentary Required","Commentary Required",IF(ABS(INDIRECT("B.G.TR.2."&amp;AZ$75&amp;"!U97")-SUM(AZ31,AZ35))&lt;=AZ$81,"OK","Commentary Required")))</f>
        <v>OK</v>
      </c>
      <c r="BA80" s="76" t="str" cm="1">
        <f t="array" aca="1" ref="BA80" ca="1">IF(BA$76="N/A","OK",IF(BA$76="Commentary Required","Commentary Required",IF(ABS(INDIRECT("B.G.TR.2."&amp;BA$75&amp;"!U97")-SUM(BA31,BA35))&lt;=BA$81,"OK","Commentary Required")))</f>
        <v>OK</v>
      </c>
      <c r="BB80" s="76" t="str" cm="1">
        <f t="array" aca="1" ref="BB80" ca="1">IF(BB$76="N/A","OK",IF(BB$76="Commentary Required","Commentary Required",IF(ABS(INDIRECT("B.G.TR.2."&amp;BB$75&amp;"!U97")-SUM(BB31,BB35))&lt;=BB$81,"OK","Commentary Required")))</f>
        <v>OK</v>
      </c>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9" t="str" cm="1">
        <f t="array" aca="1" ref="CB80" ca="1">IF(CB$76="N/A","OK",IF(CB$76="Commentary Required","Commentary Required",IF(ABS(INDIRECT("B.G.TR.2."&amp;CB$75&amp;"!U97")-SUM(CB31:CE31,CB35:CE35))&lt;=CB$81,"OK","Commentary Required")))</f>
        <v>OK</v>
      </c>
      <c r="CC80" s="77"/>
      <c r="CD80" s="77"/>
      <c r="CE80" s="77"/>
      <c r="CF80" s="79" t="str" cm="1">
        <f t="array" aca="1" ref="CF80" ca="1">IF(CF$76="N/A","OK",IF(CF$76="Commentary Required","Commentary Required",IF(ABS(INDIRECT("B.G.TR.2."&amp;CF$75&amp;"!U97")-SUM(CF31:CG31,CF35:CG35))&lt;=CF$81,"OK","Commentary Required")))</f>
        <v>OK</v>
      </c>
      <c r="CG80" s="77"/>
      <c r="CH80" s="79" t="str" cm="1">
        <f t="array" aca="1" ref="CH80" ca="1">IF(CH$76="N/A","OK",IF(CH$76="Commentary Required","Commentary Required",IF(ABS(INDIRECT("B.G.TR.2."&amp;CH$75&amp;"!U97")-SUM(CH31,CH35))&lt;=CH$81,"OK","Commentary Required")))</f>
        <v>OK</v>
      </c>
      <c r="CI80" s="79" t="str" cm="1">
        <f t="array" aca="1" ref="CI80" ca="1">IF(CI$76="N/A","OK",IF(CI$76="Commentary Required","Commentary Required",IF(ABS(INDIRECT("B.G.TR.2."&amp;CI$75&amp;"!U97")-SUM(CI31:CL31,CI35:CL35))&lt;=CI$81,"OK","Commentary Required")))</f>
        <v>OK</v>
      </c>
      <c r="CJ80" s="77"/>
      <c r="CK80" s="77"/>
      <c r="CL80" s="77"/>
      <c r="CM80" s="79" t="str" cm="1">
        <f t="array" aca="1" ref="CM80" ca="1">IF(CM$76="N/A","OK",IF(CM$76="Commentary Required","Commentary Required",IF(ABS(INDIRECT("B.G.TR.2."&amp;CM$75&amp;"!U97")-SUM(CM31,CM35))&lt;=CM$81,"OK","Commentary Required")))</f>
        <v>OK</v>
      </c>
      <c r="CN80" s="79" t="str" cm="1">
        <f t="array" aca="1" ref="CN80" ca="1">IF(CN$76="N/A","OK",IF(CN$76="Commentary Required","Commentary Required",IF(ABS(INDIRECT("B.G.TR.2."&amp;CN$75&amp;"!U97")-SUM(CN31:CP31,CN35:CP35))&lt;=CN$81,"OK","Commentary Required")))</f>
        <v>OK</v>
      </c>
      <c r="CO80" s="77"/>
      <c r="CP80" s="77"/>
      <c r="CQ80" s="79" t="str" cm="1">
        <f t="array" aca="1" ref="CQ80" ca="1">IF(CQ$76="N/A","OK",IF(CQ$76="Commentary Required","Commentary Required",IF(ABS(INDIRECT("B.G.TR.2."&amp;CQ$75&amp;"!U97")-SUM(CQ31,CQ35))&lt;=CQ$81,"OK","Commentary Required")))</f>
        <v>OK</v>
      </c>
      <c r="CR80" s="79" t="str" cm="1">
        <f t="array" aca="1" ref="CR80" ca="1">IF(CR$76="N/A","OK",IF(CR$76="Commentary Required","Commentary Required",IF(ABS(INDIRECT("B.G.TR.2."&amp;CR$75&amp;"!U97")-SUM(CR31,CR35))&lt;=CR$81,"OK","Commentary Required")))</f>
        <v>OK</v>
      </c>
      <c r="CS80" s="79" t="str" cm="1">
        <f t="array" aca="1" ref="CS80" ca="1">IF(CS$76="N/A","OK",IF(CS$76="Commentary Required","Commentary Required",IF(ABS(INDIRECT("B.G.TR.2."&amp;CS$75&amp;"!U97")-SUM(CS31:CT31,CS35:CT35))&lt;=CS$81,"OK","Commentary Required")))</f>
        <v>OK</v>
      </c>
      <c r="CT80" s="77"/>
      <c r="CU80" s="79" t="str" cm="1">
        <f t="array" aca="1" ref="CU80" ca="1">IF(CU$76="N/A","OK",IF(CU$76="Commentary Required","Commentary Required",IF(ABS(INDIRECT("B.G.TR.2."&amp;CU$75&amp;"!U97")-SUM(CU31:CW31,CU35:CW35))&lt;=CU$81,"OK","Commentary Required")))</f>
        <v>OK</v>
      </c>
      <c r="CV80" s="77"/>
      <c r="CW80" s="77"/>
      <c r="CX80" s="79" t="str" cm="1">
        <f t="array" aca="1" ref="CX80" ca="1">IF(CX$76="N/A","OK",IF(CX$76="Commentary Required","Commentary Required",IF(ABS(INDIRECT("B.G.TR.2."&amp;CX$75&amp;"!U97")-SUM(CX31,CX35))&lt;=CX$81,"OK","Commentary Required")))</f>
        <v>OK</v>
      </c>
      <c r="CY80" s="79" t="str" cm="1">
        <f t="array" aca="1" ref="CY80" ca="1">IF(CY$76="N/A","OK",IF(CY$76="Commentary Required","Commentary Required",IF(ABS(INDIRECT("B.G.TR.2."&amp;CY$75&amp;"!U97")-SUM(CY31,CY35))&lt;=CY$81,"OK","Commentary Required")))</f>
        <v>OK</v>
      </c>
      <c r="CZ80" s="79" t="str" cm="1">
        <f t="array" aca="1" ref="CZ80" ca="1">IF(CZ$76="N/A","OK",IF(CZ$76="Commentary Required","Commentary Required",IF(ABS(INDIRECT("B.G.TR.2."&amp;CZ$75&amp;"!U97")-SUM(CZ31:DB31,CZ35:DB35))&lt;=CZ$81,"OK","Commentary Required")))</f>
        <v>OK</v>
      </c>
      <c r="DA80" s="77"/>
      <c r="DB80" s="77"/>
      <c r="DC80" s="77"/>
      <c r="DD80" s="79" t="str" cm="1">
        <f t="array" aca="1" ref="DD80" ca="1">IF(DD$76="N/A","OK",IF(DD$76="Commentary Required","Commentary Required",IF(ABS(INDIRECT("B.G.TR.2."&amp;DD$75&amp;"!U97")-SUM(DD31,DD35))&lt;=DD$81,"OK","Commentary Required")))</f>
        <v>OK</v>
      </c>
      <c r="DE80" s="79" t="str" cm="1">
        <f t="array" aca="1" ref="DE80" ca="1">IF(DE$76="N/A","OK",IF(DE$76="Commentary Required","Commentary Required",IF(ABS(INDIRECT("B.G.TR.2."&amp;DE$75&amp;"!U97")-SUM(DE31,DE35))&lt;=DE$81,"OK","Commentary Required")))</f>
        <v>OK</v>
      </c>
      <c r="DF80" s="79" t="str" cm="1">
        <f t="array" aca="1" ref="DF80" ca="1">IF(DF$76="N/A","OK",IF(DF$76="Commentary Required","Commentary Required",IF(ABS(INDIRECT("B.G.TR.2."&amp;DF$75&amp;"!U97")-SUM(DF31,DF35))&lt;=DF$81,"OK","Commentary Required")))</f>
        <v>OK</v>
      </c>
      <c r="DG80" s="79" t="str" cm="1">
        <f t="array" aca="1" ref="DG80" ca="1">IF(DG$76="N/A","OK",IF(DG$76="Commentary Required","Commentary Required",IF(ABS(INDIRECT("B.G.TR.2."&amp;DG$75&amp;"!U97")-SUM(DG31,DG35))&lt;=DG$81,"OK","Commentary Required")))</f>
        <v>OK</v>
      </c>
      <c r="DH80" s="79" t="str" cm="1">
        <f t="array" aca="1" ref="DH80" ca="1">IF(DH$76="N/A","OK",IF(DH$76="Commentary Required","Commentary Required",IF(ABS(INDIRECT("B.G.TR.2."&amp;DH$75&amp;"!U97")-SUM(DH31,DH35))&lt;=DH$81,"OK","Commentary Required")))</f>
        <v>OK</v>
      </c>
      <c r="DI80" s="79" t="str" cm="1">
        <f t="array" aca="1" ref="DI80" ca="1">IF(DI$76="N/A","OK",IF(DI$76="Commentary Required","Commentary Required",IF(ABS(INDIRECT("B.G.TR.2."&amp;DI$75&amp;"!U97")-SUM(DI31,DI35))&lt;=DI$81,"OK","Commentary Required")))</f>
        <v>OK</v>
      </c>
      <c r="DJ80" s="79" t="str" cm="1">
        <f t="array" aca="1" ref="DJ80" ca="1">IF(DJ$76="N/A","OK",IF(DJ$76="Commentary Required","Commentary Required",IF(ABS(INDIRECT("B.G.TR.2."&amp;DJ$75&amp;"!U97")-SUM(DJ31,DJ35))&lt;=DJ$81,"OK","Commentary Required")))</f>
        <v>OK</v>
      </c>
      <c r="DK80" s="79" t="str" cm="1">
        <f t="array" aca="1" ref="DK80" ca="1">IF(DK$76="N/A","OK",IF(DK$76="Commentary Required","Commentary Required",IF(ABS(INDIRECT("B.G.TR.2."&amp;DK$75&amp;"!U97")-SUM(DK31,DK35))&lt;=DK$81,"OK","Commentary Required")))</f>
        <v>OK</v>
      </c>
      <c r="DL80" s="79" t="str" cm="1">
        <f t="array" aca="1" ref="DL80" ca="1">IF(DL$76="N/A","OK",IF(DL$76="Commentary Required","Commentary Required",IF(ABS(INDIRECT("B.G.TR.2."&amp;DL$75&amp;"!U97")-SUM(DL31,DL35))&lt;=DL$81,"OK","Commentary Required")))</f>
        <v>OK</v>
      </c>
      <c r="DM80" s="79" t="str" cm="1">
        <f t="array" aca="1" ref="DM80" ca="1">IF(DM$76="N/A","OK",IF(DM$76="Commentary Required","Commentary Required",IF(ABS(INDIRECT("B.G.TR.2."&amp;DM$75&amp;"!U97")-SUM(DM31,DM35))&lt;=DM$81,"OK","Commentary Required")))</f>
        <v>OK</v>
      </c>
      <c r="DN80" s="79" t="str" cm="1">
        <f t="array" aca="1" ref="DN80" ca="1">IF(DN$76="N/A","OK",IF(DN$76="Commentary Required","Commentary Required",IF(ABS(INDIRECT("B.G.TR.2."&amp;DN$75&amp;"!U97")-SUM(DN31,DN35))&lt;=DN$81,"OK","Commentary Required")))</f>
        <v>OK</v>
      </c>
      <c r="DO80" s="77"/>
      <c r="DP80" s="79" t="str" cm="1">
        <f t="array" aca="1" ref="DP80" ca="1">IF(DP$76="N/A","OK",IF(DP$76="Commentary Required","Commentary Required",IF(ABS(INDIRECT("B.G.TR.2."&amp;DP$75&amp;"!U97")-SUM(DP31,DP35))&lt;=DP$81,"OK","Commentary Required")))</f>
        <v>OK</v>
      </c>
      <c r="DQ80" s="79" t="str" cm="1">
        <f t="array" aca="1" ref="DQ80" ca="1">IF(DQ$76="N/A","OK",IF(DQ$76="Commentary Required","Commentary Required",IF(ABS(INDIRECT("B.G.TR.2."&amp;DQ$75&amp;"!U97")-SUM(DQ31,DQ35))&lt;=DQ$81,"OK","Commentary Required")))</f>
        <v>OK</v>
      </c>
      <c r="DR80" s="79" t="str" cm="1">
        <f t="array" aca="1" ref="DR80" ca="1">IF(DR$76="N/A","OK",IF(DR$76="Commentary Required","Commentary Required",IF(ABS(INDIRECT("B.G.TR.2."&amp;DR$75&amp;"!U97")-SUM(DR31:DT31,DR35:DT35))&lt;=DR$81,"OK","Commentary Required")))</f>
        <v>OK</v>
      </c>
      <c r="DS80" s="77"/>
      <c r="DT80" s="77"/>
      <c r="DU80" s="79" t="str" cm="1">
        <f t="array" aca="1" ref="DU80" ca="1">IF(DU$76="N/A","OK",IF(DU$76="Commentary Required","Commentary Required",IF(ABS(INDIRECT("B.G.TR.2."&amp;DU$75&amp;"!U97")-SUM(DU31,DU35))&lt;=DU$81,"OK","Commentary Required")))</f>
        <v>OK</v>
      </c>
      <c r="DV80" s="79" t="str" cm="1">
        <f t="array" aca="1" ref="DV80" ca="1">IF(DV$76="N/A","OK",IF(DV$76="Commentary Required","Commentary Required",IF(ABS(INDIRECT("B.G.TR.2."&amp;DV$75&amp;"!U97")-SUM(DV31,DV35))&lt;=DV$81,"OK","Commentary Required")))</f>
        <v>OK</v>
      </c>
      <c r="DW80" s="79" t="str" cm="1">
        <f t="array" aca="1" ref="DW80" ca="1">IF(DW$76="N/A","OK",IF(DW$76="Commentary Required","Commentary Required",IF(ABS(INDIRECT("B.G.TR.2."&amp;DW$75&amp;"!U97")-SUM(DW31,DW35))&lt;=DW$81,"OK","Commentary Required")))</f>
        <v>OK</v>
      </c>
      <c r="DX80" s="79" t="str" cm="1">
        <f t="array" aca="1" ref="DX80" ca="1">IF(DX$76="N/A","OK",IF(DX$76="Commentary Required","Commentary Required",IF(ABS(INDIRECT("B.G.TR.2."&amp;DX$75&amp;"!U97")-SUM(DX31,DX35))&lt;=DX$81,"OK","Commentary Required")))</f>
        <v>OK</v>
      </c>
      <c r="DY80" s="79" t="str" cm="1">
        <f t="array" aca="1" ref="DY80" ca="1">IF(DY$76="N/A","OK",IF(DY$76="Commentary Required","Commentary Required",IF(ABS(INDIRECT("B.G.TR.2."&amp;DY$75&amp;"!U97")-SUM(DY31,DY35))&lt;=DY$81,"OK","Commentary Required")))</f>
        <v>OK</v>
      </c>
      <c r="DZ80" s="79" t="str" cm="1">
        <f t="array" aca="1" ref="DZ80" ca="1">IF(DZ$76="N/A","OK",IF(DZ$76="Commentary Required","Commentary Required",IF(ABS(INDIRECT("B.G.TR.2."&amp;DZ$75&amp;"!U97")-SUM(DZ31,DZ35))&lt;=DZ$81,"OK","Commentary Required")))</f>
        <v>OK</v>
      </c>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row>
    <row r="81" spans="2:156" ht="14.65" customHeight="1">
      <c r="B81" s="195" t="s">
        <v>924</v>
      </c>
      <c r="C81" s="80"/>
      <c r="D81" s="42">
        <v>1</v>
      </c>
      <c r="E81" s="74"/>
      <c r="F81" s="74"/>
      <c r="G81" s="74"/>
      <c r="H81" s="42">
        <v>1</v>
      </c>
      <c r="I81" s="75"/>
      <c r="J81" s="42">
        <v>1</v>
      </c>
      <c r="K81" s="42">
        <v>1</v>
      </c>
      <c r="L81" s="74"/>
      <c r="M81" s="74"/>
      <c r="N81" s="74"/>
      <c r="O81" s="42">
        <v>1</v>
      </c>
      <c r="P81" s="42">
        <v>1</v>
      </c>
      <c r="Q81" s="75"/>
      <c r="R81" s="75"/>
      <c r="S81" s="42">
        <v>1</v>
      </c>
      <c r="T81" s="42">
        <v>1</v>
      </c>
      <c r="U81" s="42">
        <v>1</v>
      </c>
      <c r="V81" s="75"/>
      <c r="W81" s="42">
        <v>1</v>
      </c>
      <c r="X81" s="75"/>
      <c r="Y81" s="75"/>
      <c r="Z81" s="42">
        <v>1</v>
      </c>
      <c r="AA81" s="42">
        <v>1</v>
      </c>
      <c r="AB81" s="42">
        <v>1</v>
      </c>
      <c r="AC81" s="74"/>
      <c r="AD81" s="74"/>
      <c r="AE81" s="74"/>
      <c r="AF81" s="42">
        <v>1</v>
      </c>
      <c r="AG81" s="42">
        <v>1</v>
      </c>
      <c r="AH81" s="42">
        <v>1</v>
      </c>
      <c r="AI81" s="42">
        <v>1</v>
      </c>
      <c r="AJ81" s="42">
        <v>1</v>
      </c>
      <c r="AK81" s="42">
        <v>1</v>
      </c>
      <c r="AL81" s="42">
        <v>1</v>
      </c>
      <c r="AM81" s="42">
        <v>1</v>
      </c>
      <c r="AN81" s="42">
        <v>1</v>
      </c>
      <c r="AO81" s="42">
        <v>1</v>
      </c>
      <c r="AP81" s="42">
        <v>1</v>
      </c>
      <c r="AQ81" s="75"/>
      <c r="AR81" s="42">
        <v>1</v>
      </c>
      <c r="AS81" s="42">
        <v>1</v>
      </c>
      <c r="AT81" s="42">
        <v>1</v>
      </c>
      <c r="AU81" s="75"/>
      <c r="AV81" s="75"/>
      <c r="AW81" s="42">
        <v>1</v>
      </c>
      <c r="AX81" s="42">
        <v>1</v>
      </c>
      <c r="AY81" s="42">
        <v>1</v>
      </c>
      <c r="AZ81" s="42">
        <v>1</v>
      </c>
      <c r="BA81" s="42">
        <v>1</v>
      </c>
      <c r="BB81" s="42">
        <v>1</v>
      </c>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81">
        <v>1</v>
      </c>
      <c r="CC81" s="74"/>
      <c r="CD81" s="74"/>
      <c r="CE81" s="74"/>
      <c r="CF81" s="81">
        <v>1</v>
      </c>
      <c r="CG81" s="74"/>
      <c r="CH81" s="81">
        <v>1</v>
      </c>
      <c r="CI81" s="81">
        <v>1</v>
      </c>
      <c r="CJ81" s="74"/>
      <c r="CK81" s="74"/>
      <c r="CL81" s="74"/>
      <c r="CM81" s="81">
        <v>1</v>
      </c>
      <c r="CN81" s="81">
        <v>1</v>
      </c>
      <c r="CO81" s="74"/>
      <c r="CP81" s="74"/>
      <c r="CQ81" s="81">
        <v>1</v>
      </c>
      <c r="CR81" s="81">
        <v>1</v>
      </c>
      <c r="CS81" s="81">
        <v>1</v>
      </c>
      <c r="CT81" s="74"/>
      <c r="CU81" s="81">
        <v>1</v>
      </c>
      <c r="CV81" s="74"/>
      <c r="CW81" s="74"/>
      <c r="CX81" s="81">
        <v>1</v>
      </c>
      <c r="CY81" s="81">
        <v>1</v>
      </c>
      <c r="CZ81" s="81">
        <v>1</v>
      </c>
      <c r="DA81" s="74"/>
      <c r="DB81" s="74"/>
      <c r="DC81" s="74"/>
      <c r="DD81" s="81">
        <v>1</v>
      </c>
      <c r="DE81" s="81">
        <v>1</v>
      </c>
      <c r="DF81" s="81">
        <v>1</v>
      </c>
      <c r="DG81" s="81">
        <v>1</v>
      </c>
      <c r="DH81" s="81">
        <v>1</v>
      </c>
      <c r="DI81" s="81">
        <v>1</v>
      </c>
      <c r="DJ81" s="81">
        <v>1</v>
      </c>
      <c r="DK81" s="81">
        <v>1</v>
      </c>
      <c r="DL81" s="81">
        <v>1</v>
      </c>
      <c r="DM81" s="81">
        <v>1</v>
      </c>
      <c r="DN81" s="81">
        <v>1</v>
      </c>
      <c r="DO81" s="74"/>
      <c r="DP81" s="81">
        <v>1</v>
      </c>
      <c r="DQ81" s="81">
        <v>1</v>
      </c>
      <c r="DR81" s="81">
        <v>1</v>
      </c>
      <c r="DS81" s="74"/>
      <c r="DT81" s="74"/>
      <c r="DU81" s="81">
        <v>1</v>
      </c>
      <c r="DV81" s="81">
        <v>1</v>
      </c>
      <c r="DW81" s="81">
        <v>1</v>
      </c>
      <c r="DX81" s="81">
        <v>1</v>
      </c>
      <c r="DY81" s="81">
        <v>1</v>
      </c>
      <c r="DZ81" s="81">
        <v>1</v>
      </c>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EZ81" s="74"/>
    </row>
    <row r="82" spans="2:156" ht="14.65" customHeight="1">
      <c r="B82" s="195" t="s">
        <v>529</v>
      </c>
      <c r="C82" s="82"/>
      <c r="D82" s="212"/>
      <c r="E82" s="83"/>
      <c r="F82" s="83"/>
      <c r="G82" s="83"/>
      <c r="H82" s="212"/>
      <c r="I82" s="84"/>
      <c r="J82" s="212"/>
      <c r="K82" s="212"/>
      <c r="L82" s="83"/>
      <c r="M82" s="83"/>
      <c r="N82" s="83"/>
      <c r="O82" s="212"/>
      <c r="P82" s="212"/>
      <c r="Q82" s="84"/>
      <c r="R82" s="84"/>
      <c r="S82" s="212"/>
      <c r="T82" s="212"/>
      <c r="U82" s="212"/>
      <c r="V82" s="84"/>
      <c r="W82" s="212"/>
      <c r="X82" s="84"/>
      <c r="Y82" s="84"/>
      <c r="Z82" s="212"/>
      <c r="AA82" s="212"/>
      <c r="AB82" s="212"/>
      <c r="AC82" s="83"/>
      <c r="AD82" s="83"/>
      <c r="AE82" s="83"/>
      <c r="AF82" s="212"/>
      <c r="AG82" s="212"/>
      <c r="AH82" s="212"/>
      <c r="AI82" s="212"/>
      <c r="AJ82" s="212"/>
      <c r="AK82" s="212"/>
      <c r="AL82" s="212"/>
      <c r="AM82" s="212"/>
      <c r="AN82" s="212"/>
      <c r="AO82" s="212"/>
      <c r="AP82" s="212"/>
      <c r="AQ82" s="84"/>
      <c r="AR82" s="212"/>
      <c r="AS82" s="212"/>
      <c r="AT82" s="212"/>
      <c r="AU82" s="84"/>
      <c r="AV82" s="84"/>
      <c r="AW82" s="212"/>
      <c r="AX82" s="212"/>
      <c r="AY82" s="212"/>
      <c r="AZ82" s="212"/>
      <c r="BA82" s="212"/>
      <c r="BB82" s="212"/>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213"/>
      <c r="CC82" s="83"/>
      <c r="CD82" s="83"/>
      <c r="CE82" s="83"/>
      <c r="CF82" s="213"/>
      <c r="CG82" s="83"/>
      <c r="CH82" s="213"/>
      <c r="CI82" s="213"/>
      <c r="CJ82" s="83"/>
      <c r="CK82" s="83"/>
      <c r="CL82" s="83"/>
      <c r="CM82" s="213"/>
      <c r="CN82" s="213"/>
      <c r="CO82" s="83"/>
      <c r="CP82" s="83"/>
      <c r="CQ82" s="213"/>
      <c r="CR82" s="213"/>
      <c r="CS82" s="213"/>
      <c r="CT82" s="83"/>
      <c r="CU82" s="213"/>
      <c r="CV82" s="83"/>
      <c r="CW82" s="83"/>
      <c r="CX82" s="213"/>
      <c r="CY82" s="213"/>
      <c r="CZ82" s="213"/>
      <c r="DA82" s="83"/>
      <c r="DB82" s="83"/>
      <c r="DC82" s="83"/>
      <c r="DD82" s="213"/>
      <c r="DE82" s="213"/>
      <c r="DF82" s="213"/>
      <c r="DG82" s="213"/>
      <c r="DH82" s="213"/>
      <c r="DI82" s="213"/>
      <c r="DJ82" s="213"/>
      <c r="DK82" s="213"/>
      <c r="DL82" s="213"/>
      <c r="DM82" s="213"/>
      <c r="DN82" s="213"/>
      <c r="DO82" s="83"/>
      <c r="DP82" s="213"/>
      <c r="DQ82" s="213"/>
      <c r="DR82" s="213"/>
      <c r="DS82" s="83"/>
      <c r="DT82" s="83"/>
      <c r="DU82" s="213"/>
      <c r="DV82" s="213"/>
      <c r="DW82" s="213"/>
      <c r="DX82" s="213"/>
      <c r="DY82" s="213"/>
      <c r="DZ82" s="213"/>
      <c r="EA82" s="83"/>
      <c r="EB82" s="83"/>
      <c r="EC82" s="83"/>
      <c r="ED82" s="83"/>
      <c r="EE82" s="83"/>
      <c r="EF82" s="83"/>
      <c r="EG82" s="83"/>
      <c r="EH82" s="83"/>
      <c r="EI82" s="83"/>
      <c r="EJ82" s="83"/>
      <c r="EK82" s="83"/>
      <c r="EL82" s="83"/>
      <c r="EM82" s="83"/>
      <c r="EN82" s="83"/>
      <c r="EO82" s="83"/>
      <c r="EP82" s="83"/>
      <c r="EQ82" s="83"/>
      <c r="ER82" s="83"/>
      <c r="ES82" s="83"/>
      <c r="ET82" s="83"/>
      <c r="EU82" s="83"/>
      <c r="EV82" s="83"/>
      <c r="EW82" s="83"/>
      <c r="EX82" s="83"/>
      <c r="EY82" s="83"/>
      <c r="EZ82" s="83"/>
    </row>
    <row r="83" spans="2:156" ht="14.65" customHeight="1">
      <c r="B83" s="41"/>
      <c r="D83" s="41"/>
    </row>
    <row r="84" spans="2:156" ht="14.65" customHeight="1">
      <c r="B84" s="41" t="s">
        <v>925</v>
      </c>
      <c r="C84" s="41"/>
      <c r="D84" s="41"/>
    </row>
    <row r="85" spans="2:156" ht="14.65" customHeight="1">
      <c r="B85" s="195" t="s">
        <v>789</v>
      </c>
      <c r="C85" s="196"/>
      <c r="D85" s="42" t="str">
        <f>IF(COUNTIFS(D18:EZ18,"&gt;0")&gt;0,"Commentary Required","OK")</f>
        <v>OK</v>
      </c>
    </row>
    <row r="86" spans="2:156" ht="14.65" customHeight="1">
      <c r="B86" s="195" t="s">
        <v>791</v>
      </c>
      <c r="C86" s="196"/>
      <c r="D86" s="42" t="str">
        <f>IF(COUNTIFS(D20:EZ20,"&gt;0")&gt;0,"Commentary Required","OK")</f>
        <v>OK</v>
      </c>
    </row>
    <row r="87" spans="2:156" ht="14.65" customHeight="1">
      <c r="B87" s="195" t="s">
        <v>797</v>
      </c>
      <c r="C87" s="196"/>
      <c r="D87" s="42" t="str">
        <f>IF(COUNTIFS(D32:EZ32,"&gt;0")&gt;0,"Commentary Required","OK")</f>
        <v>OK</v>
      </c>
    </row>
    <row r="88" spans="2:156" ht="14.65" customHeight="1">
      <c r="B88" s="195" t="s">
        <v>798</v>
      </c>
      <c r="C88" s="196"/>
      <c r="D88" s="42" t="str">
        <f>IF(COUNTIFS(D33:EZ33,"&gt;0")&gt;0,"Commentary Required","OK")</f>
        <v>OK</v>
      </c>
    </row>
    <row r="89" spans="2:156" ht="14.65" customHeight="1">
      <c r="B89" s="195" t="s">
        <v>800</v>
      </c>
      <c r="C89" s="196"/>
      <c r="D89" s="42" t="str">
        <f>IF(COUNTIFS(D35:EZ35,"&gt;0")&gt;0,"Commentary Required","OK")</f>
        <v>OK</v>
      </c>
    </row>
    <row r="90" spans="2:156" ht="14.65" customHeight="1">
      <c r="B90" s="6" t="s">
        <v>808</v>
      </c>
      <c r="C90" s="196"/>
      <c r="D90" s="42" t="str">
        <f>IF(COUNTIFS(D40:EZ40,"&gt;0")&gt;0,"Commentary Required","OK")</f>
        <v>OK</v>
      </c>
    </row>
    <row r="91" spans="2:156" ht="14.65" customHeight="1">
      <c r="B91" s="195" t="s">
        <v>529</v>
      </c>
      <c r="C91" s="196"/>
      <c r="D91" s="212"/>
    </row>
    <row r="92" spans="2:156" ht="14.65" customHeight="1">
      <c r="B92" s="41"/>
      <c r="D92" s="41"/>
    </row>
    <row r="93" spans="2:156" ht="14.65" customHeight="1">
      <c r="B93" s="214" t="s">
        <v>926</v>
      </c>
      <c r="C93" s="196"/>
      <c r="D93" s="42" t="str">
        <f>IF(COUNTIFS(D22:AE22,"",D17:AE17,"&gt;0")+COUNTIFS(D22:AE22,0,D17:AE17,"&gt;0")+COUNTIFS(CB22:DC22,"",CB17:DC17,"&gt;0")+COUNTIFS(CB22:DC22,0,CB17:DC17,"&gt;0")&gt;=D94,"Commentary Required","OK")</f>
        <v>OK</v>
      </c>
    </row>
    <row r="94" spans="2:156" ht="14.65" customHeight="1">
      <c r="B94" s="195" t="s">
        <v>924</v>
      </c>
      <c r="C94" s="80"/>
      <c r="D94" s="42">
        <v>1</v>
      </c>
    </row>
    <row r="95" spans="2:156" ht="14.65" customHeight="1">
      <c r="B95" s="195" t="s">
        <v>529</v>
      </c>
      <c r="C95" s="196"/>
      <c r="D95" s="212"/>
    </row>
    <row r="96" spans="2:156" ht="14.65" customHeight="1">
      <c r="C96" s="16"/>
    </row>
    <row r="97" spans="2:4" ht="14.65" customHeight="1">
      <c r="B97" s="215" t="s">
        <v>927</v>
      </c>
      <c r="C97" s="85" t="str">
        <f>IF(AND('B.G.R.1 GI Results (Total)'!$C$6 = "Reinsurer",COUNTIFS($EZ$16:$EZ$72,0)&lt;&gt;33),"Error","OK")</f>
        <v>OK</v>
      </c>
    </row>
    <row r="98" spans="2:4">
      <c r="C98" s="16"/>
    </row>
    <row r="99" spans="2:4">
      <c r="C99" s="16"/>
    </row>
    <row r="100" spans="2:4">
      <c r="C100" s="16"/>
    </row>
    <row r="101" spans="2:4">
      <c r="C101" s="16"/>
    </row>
    <row r="102" spans="2:4">
      <c r="C102" s="16"/>
    </row>
    <row r="103" spans="2:4">
      <c r="C103" s="16"/>
    </row>
    <row r="105" spans="2:4">
      <c r="C105" s="16"/>
      <c r="D105" s="15"/>
    </row>
    <row r="106" spans="2:4">
      <c r="C106" s="16"/>
      <c r="D106" s="15"/>
    </row>
    <row r="107" spans="2:4">
      <c r="C107" s="16"/>
      <c r="D107" s="15"/>
    </row>
    <row r="108" spans="2:4">
      <c r="C108" s="16"/>
      <c r="D108" s="15"/>
    </row>
    <row r="109" spans="2:4">
      <c r="C109" s="16"/>
      <c r="D109" s="15"/>
    </row>
    <row r="110" spans="2:4">
      <c r="C110" s="16"/>
      <c r="D110" s="15"/>
    </row>
    <row r="111" spans="2:4">
      <c r="C111" s="16"/>
      <c r="D111" s="15"/>
    </row>
    <row r="112" spans="2:4">
      <c r="C112" s="16"/>
      <c r="D112" s="15"/>
    </row>
    <row r="113" spans="3:4">
      <c r="C113" s="16"/>
      <c r="D113" s="15"/>
    </row>
    <row r="114" spans="3:4">
      <c r="C114" s="16"/>
      <c r="D114" s="15"/>
    </row>
    <row r="115" spans="3:4">
      <c r="C115" s="16"/>
      <c r="D115" s="15"/>
    </row>
    <row r="116" spans="3:4">
      <c r="C116" s="16"/>
      <c r="D116" s="15"/>
    </row>
    <row r="117" spans="3:4">
      <c r="C117" s="16"/>
      <c r="D117" s="15"/>
    </row>
    <row r="118" spans="3:4">
      <c r="C118" s="16"/>
      <c r="D118" s="15"/>
    </row>
    <row r="119" spans="3:4">
      <c r="C119" s="16"/>
      <c r="D119" s="15"/>
    </row>
    <row r="120" spans="3:4">
      <c r="C120" s="16"/>
      <c r="D120" s="15"/>
    </row>
    <row r="121" spans="3:4">
      <c r="C121" s="16"/>
      <c r="D121" s="15"/>
    </row>
    <row r="122" spans="3:4">
      <c r="C122" s="16"/>
      <c r="D122" s="15"/>
    </row>
    <row r="123" spans="3:4">
      <c r="C123" s="16"/>
      <c r="D123" s="15"/>
    </row>
    <row r="124" spans="3:4">
      <c r="C124" s="16"/>
      <c r="D124" s="15"/>
    </row>
    <row r="125" spans="3:4">
      <c r="C125" s="16"/>
      <c r="D125" s="15"/>
    </row>
    <row r="126" spans="3:4">
      <c r="C126" s="16"/>
      <c r="D126" s="15"/>
    </row>
    <row r="127" spans="3:4">
      <c r="C127" s="16"/>
      <c r="D127" s="15"/>
    </row>
    <row r="128" spans="3:4">
      <c r="C128" s="16"/>
      <c r="D128" s="15"/>
    </row>
    <row r="129" spans="3:4">
      <c r="C129" s="16"/>
      <c r="D129" s="15"/>
    </row>
    <row r="130" spans="3:4">
      <c r="C130" s="16"/>
      <c r="D130" s="15"/>
    </row>
    <row r="131" spans="3:4">
      <c r="C131" s="16"/>
      <c r="D131" s="15"/>
    </row>
    <row r="132" spans="3:4">
      <c r="C132" s="16"/>
      <c r="D132" s="15"/>
    </row>
    <row r="133" spans="3:4">
      <c r="C133" s="16"/>
      <c r="D133" s="15"/>
    </row>
    <row r="134" spans="3:4">
      <c r="C134" s="16"/>
      <c r="D134" s="15"/>
    </row>
    <row r="135" spans="3:4">
      <c r="C135" s="16"/>
      <c r="D135" s="15"/>
    </row>
    <row r="136" spans="3:4">
      <c r="C136" s="16"/>
      <c r="D136" s="15"/>
    </row>
    <row r="137" spans="3:4">
      <c r="C137" s="16"/>
      <c r="D137" s="15"/>
    </row>
    <row r="138" spans="3:4">
      <c r="C138" s="16"/>
      <c r="D138" s="15"/>
    </row>
    <row r="139" spans="3:4">
      <c r="C139" s="16"/>
      <c r="D139" s="15"/>
    </row>
    <row r="140" spans="3:4">
      <c r="C140" s="16"/>
      <c r="D140" s="15"/>
    </row>
    <row r="141" spans="3:4">
      <c r="C141" s="16"/>
      <c r="D141" s="15"/>
    </row>
    <row r="142" spans="3:4">
      <c r="C142" s="16"/>
      <c r="D142" s="15"/>
    </row>
    <row r="143" spans="3:4">
      <c r="C143" s="16"/>
      <c r="D143" s="15"/>
    </row>
    <row r="144" spans="3:4">
      <c r="C144" s="16"/>
      <c r="D144" s="15"/>
    </row>
    <row r="145" spans="3:4">
      <c r="C145" s="16"/>
      <c r="D145" s="15"/>
    </row>
    <row r="146" spans="3:4">
      <c r="C146" s="16"/>
      <c r="D146" s="15"/>
    </row>
    <row r="147" spans="3:4">
      <c r="C147" s="16"/>
      <c r="D147" s="15"/>
    </row>
  </sheetData>
  <sheetProtection insertHyperlinks="0"/>
  <mergeCells count="327">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CM13:CM14"/>
    <mergeCell ref="CN13:CP13"/>
    <mergeCell ref="CQ13:CQ14"/>
    <mergeCell ref="CR13:CR14"/>
    <mergeCell ref="CS13:CT13"/>
    <mergeCell ref="CU13:CW13"/>
    <mergeCell ref="BZ13:BZ14"/>
    <mergeCell ref="CA13:CA14"/>
    <mergeCell ref="CB13:CE13"/>
    <mergeCell ref="CF13:CG13"/>
    <mergeCell ref="CH13:CH14"/>
    <mergeCell ref="CI13:CL13"/>
    <mergeCell ref="DI13:DI14"/>
    <mergeCell ref="DJ13:DJ14"/>
    <mergeCell ref="DK13:DK14"/>
    <mergeCell ref="DL13:DM13"/>
    <mergeCell ref="DN13:DN14"/>
    <mergeCell ref="DO13:DO14"/>
    <mergeCell ref="CX13:CY13"/>
    <mergeCell ref="CZ13:DB13"/>
    <mergeCell ref="DC13:DC14"/>
    <mergeCell ref="DD13:DD14"/>
    <mergeCell ref="DE13:DE14"/>
    <mergeCell ref="DF13:DH13"/>
    <mergeCell ref="EA13:EA14"/>
    <mergeCell ref="EB13:EB14"/>
    <mergeCell ref="EC13:EC14"/>
    <mergeCell ref="ED13:EF13"/>
    <mergeCell ref="DP13:DP14"/>
    <mergeCell ref="DQ13:DQ14"/>
    <mergeCell ref="DR13:DT13"/>
    <mergeCell ref="DU13:DU14"/>
    <mergeCell ref="DV13:DV14"/>
    <mergeCell ref="DW13:DW14"/>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S28:S29"/>
    <mergeCell ref="T28:T29"/>
    <mergeCell ref="U28:V28"/>
    <mergeCell ref="W28:Y28"/>
    <mergeCell ref="Z28:AA28"/>
    <mergeCell ref="AB28:AD28"/>
    <mergeCell ref="D28:G28"/>
    <mergeCell ref="H28:I28"/>
    <mergeCell ref="J28:J29"/>
    <mergeCell ref="K28:N28"/>
    <mergeCell ref="O28:O29"/>
    <mergeCell ref="P28:R28"/>
    <mergeCell ref="AM28:AM29"/>
    <mergeCell ref="AN28:AO28"/>
    <mergeCell ref="AQ28:AQ29"/>
    <mergeCell ref="AR28:AR29"/>
    <mergeCell ref="AS28:AS29"/>
    <mergeCell ref="AT28:AV28"/>
    <mergeCell ref="AE28:AE29"/>
    <mergeCell ref="AF28:AF29"/>
    <mergeCell ref="AG28:AG29"/>
    <mergeCell ref="AH28:AJ28"/>
    <mergeCell ref="AK28:AK29"/>
    <mergeCell ref="AL28:AL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BW28:BW29"/>
    <mergeCell ref="BX28:BY28"/>
    <mergeCell ref="CA28:CA29"/>
    <mergeCell ref="CB28:CE28"/>
    <mergeCell ref="CF28:CG28"/>
    <mergeCell ref="CH28:CH29"/>
    <mergeCell ref="BO28:BO29"/>
    <mergeCell ref="BP28:BP29"/>
    <mergeCell ref="BQ28:BQ29"/>
    <mergeCell ref="BR28:BT28"/>
    <mergeCell ref="BU28:BU29"/>
    <mergeCell ref="BV28:BV29"/>
    <mergeCell ref="EB28:EB29"/>
    <mergeCell ref="EC28:EC29"/>
    <mergeCell ref="DL28:DM28"/>
    <mergeCell ref="DO28:DO29"/>
    <mergeCell ref="DP28:DP29"/>
    <mergeCell ref="DQ28:DQ29"/>
    <mergeCell ref="DR28:DT28"/>
    <mergeCell ref="DU28:DU29"/>
    <mergeCell ref="EV28:EW2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AX57:AX58"/>
    <mergeCell ref="AY57:AY58"/>
    <mergeCell ref="AZ57:BA57"/>
    <mergeCell ref="AL57:AL58"/>
    <mergeCell ref="AM57:AM58"/>
    <mergeCell ref="AN57:AO57"/>
    <mergeCell ref="AP57:AP58"/>
    <mergeCell ref="AQ57:AQ58"/>
    <mergeCell ref="AR57:AR58"/>
    <mergeCell ref="BJ57:BJ58"/>
    <mergeCell ref="BK57:BK58"/>
    <mergeCell ref="BL57:BM57"/>
    <mergeCell ref="BN57:BN58"/>
    <mergeCell ref="BO57:BO58"/>
    <mergeCell ref="BP57:BP58"/>
    <mergeCell ref="BB57:BB58"/>
    <mergeCell ref="BC57:BC58"/>
    <mergeCell ref="BD57:BD58"/>
    <mergeCell ref="BE57:BE58"/>
    <mergeCell ref="BF57:BH57"/>
    <mergeCell ref="BI57:BI58"/>
    <mergeCell ref="BZ57:BZ58"/>
    <mergeCell ref="CA57:CA58"/>
    <mergeCell ref="CB57:CE57"/>
    <mergeCell ref="CF57:CG57"/>
    <mergeCell ref="CH57:CH58"/>
    <mergeCell ref="CI57:CL57"/>
    <mergeCell ref="BQ57:BQ58"/>
    <mergeCell ref="BR57:BT57"/>
    <mergeCell ref="BU57:BU58"/>
    <mergeCell ref="BV57:BV58"/>
    <mergeCell ref="BW57:BW58"/>
    <mergeCell ref="BX57:BY57"/>
    <mergeCell ref="CX57:CY57"/>
    <mergeCell ref="CZ57:DB57"/>
    <mergeCell ref="DC57:DC58"/>
    <mergeCell ref="DD57:DD58"/>
    <mergeCell ref="DE57:DE58"/>
    <mergeCell ref="DF57:DH57"/>
    <mergeCell ref="CM57:CM58"/>
    <mergeCell ref="CN57:CP57"/>
    <mergeCell ref="CQ57:CQ58"/>
    <mergeCell ref="CR57:CR58"/>
    <mergeCell ref="CS57:CT57"/>
    <mergeCell ref="CU57:CW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EV57:EW57"/>
    <mergeCell ref="EX57:EX58"/>
    <mergeCell ref="EY57:EY58"/>
    <mergeCell ref="EN57:EN58"/>
    <mergeCell ref="EO57:EO58"/>
    <mergeCell ref="EP57:ER57"/>
    <mergeCell ref="ES57:ES58"/>
    <mergeCell ref="ET57:ET58"/>
    <mergeCell ref="EU57:EU58"/>
  </mergeCells>
  <conditionalFormatting sqref="C97">
    <cfRule type="cellIs" dxfId="68" priority="1" operator="equal">
      <formula>"OK"</formula>
    </cfRule>
    <cfRule type="expression" dxfId="67" priority="2">
      <formula>OR(C97="Error",C97="ERROR")</formula>
    </cfRule>
    <cfRule type="cellIs" dxfId="66" priority="3" operator="equal">
      <formula>"Commentary Required"</formula>
    </cfRule>
  </conditionalFormatting>
  <conditionalFormatting sqref="C76:EZ80">
    <cfRule type="cellIs" dxfId="65" priority="4" operator="equal">
      <formula>"OK"</formula>
    </cfRule>
    <cfRule type="expression" dxfId="64" priority="5">
      <formula>OR(C76="Error",C76="ERROR")</formula>
    </cfRule>
    <cfRule type="cellIs" dxfId="63" priority="6" operator="equal">
      <formula>"Commentary Required"</formula>
    </cfRule>
  </conditionalFormatting>
  <conditionalFormatting sqref="D85:D90">
    <cfRule type="cellIs" dxfId="62" priority="10" operator="equal">
      <formula>"OK"</formula>
    </cfRule>
    <cfRule type="cellIs" dxfId="61" priority="11" operator="equal">
      <formula>"Commentary Required"</formula>
    </cfRule>
  </conditionalFormatting>
  <conditionalFormatting sqref="D93">
    <cfRule type="cellIs" dxfId="60" priority="7" operator="equal">
      <formula>"OK"</formula>
    </cfRule>
    <cfRule type="expression" dxfId="59" priority="8">
      <formula>OR(D93="Error",D93="ERROR")</formula>
    </cfRule>
    <cfRule type="cellIs" dxfId="58" priority="9" operator="equal">
      <formula>"Commentary Required"</formula>
    </cfRule>
  </conditionalFormatting>
  <dataValidations count="3">
    <dataValidation type="list" allowBlank="1" showInputMessage="1" showErrorMessage="1" sqref="D6" xr:uid="{7142C1AF-2CE8-43B2-97EA-896F4F2315E8}">
      <formula1>"1,2,3,4,5,6,7,8,9,10,11,12"</formula1>
    </dataValidation>
    <dataValidation type="whole" allowBlank="1" showInputMessage="1" showErrorMessage="1" sqref="C7:D7" xr:uid="{E7F85551-AEB7-428D-990E-0C9AAFA850B7}">
      <formula1>1900</formula1>
      <formula2>2500</formula2>
    </dataValidation>
    <dataValidation type="decimal" allowBlank="1" showInputMessage="1" showErrorMessage="1" errorTitle="Error" error="Please enter a number of +/- 11 digits" sqref="DP69:DZ72 DD69:DN72 CB69:DB72 AR69:BB72 AF69:AP72 D69:AD72 DP64:DZ67 DD64:DN67 CB64:DB67 AR64:BB67 AF64:AP67 D64:AD67 DP61:DZ62 DD61:DN62 CB61:DB62 AR61:BB62 AF61:AP62 D61:AD62 DP50:DZ50 DD50:DN50 CB50:DB50 AR50:BB50 AF50:AP50 D50:AD50 DP48:DZ48 DD48:DN48 CB48:DB48 AR48:BB48 AF48:AP48 D48:AD48 DP46:DZ46 DD46:DN46 CB46:DB46 AR46:BB46 AF46:AP46 D46:AD46 DP42:DZ42 DD42:DN42 CB42:DB42 AR42:BB42 AF42:AP42 D42:AD42 DP39:DZ40 DD39:DN40 CB39:DB40 AR39:BB40 AF39:AP40 D39:AD40 DP35:DZ37 DD35:DN37 CB35:DB37 AR35:BB37 AF35:AP37 D35:AD37 DP31:DZ33 DD31:DN33 CB31:DB33 AR31:BB33 AF31:AP33 D31:AD33 CB20:DB22 D20:AD22 DP20:DZ21 DD20:DN21 AR20:BB21 AF20:AP21 DP17:DZ18 DD17:DN18 CB17:DB18 AR17:BB18 AF17:AP18 D17:AD18" xr:uid="{F9C584F1-0466-47B9-A417-6D310B69C38D}">
      <formula1>-99999999999</formula1>
      <formula2>99999999999</formula2>
    </dataValidation>
  </dataValidations>
  <pageMargins left="0.7" right="0.7" top="0.75" bottom="0.75" header="0.3" footer="0.3"/>
  <pageSetup paperSize="8" scale="34" fitToWidth="6" orientation="landscape" r:id="rId1"/>
  <colBreaks count="2" manualBreakCount="2">
    <brk id="90" max="74" man="1"/>
    <brk id="131" max="74" man="1"/>
  </colBreaks>
  <drawing r:id="rId2"/>
  <legacyDrawing r:id="rId3"/>
  <controls>
    <mc:AlternateContent xmlns:mc="http://schemas.openxmlformats.org/markup-compatibility/2006">
      <mc:Choice Requires="x14">
        <control shapeId="5121" r:id="rId4" name="BGR1A_Clear_Worksheet">
          <controlPr defaultSize="0" autoLine="0" r:id="rId5">
            <anchor moveWithCells="1">
              <from>
                <xdr:col>4</xdr:col>
                <xdr:colOff>66675</xdr:colOff>
                <xdr:row>2</xdr:row>
                <xdr:rowOff>0</xdr:rowOff>
              </from>
              <to>
                <xdr:col>5</xdr:col>
                <xdr:colOff>295275</xdr:colOff>
                <xdr:row>3</xdr:row>
                <xdr:rowOff>133350</xdr:rowOff>
              </to>
            </anchor>
          </controlPr>
        </control>
      </mc:Choice>
      <mc:Fallback>
        <control shapeId="5121" r:id="rId4" name="BGR1A_Clear_Worksheet"/>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748C5-3EE8-4772-B82C-82DDD9679927}">
  <sheetPr codeName="Sheet38">
    <pageSetUpPr autoPageBreaks="0" fitToPage="1"/>
  </sheetPr>
  <dimension ref="A1:KZ143"/>
  <sheetViews>
    <sheetView showGridLines="0" topLeftCell="B1" zoomScaleNormal="100" workbookViewId="0">
      <selection activeCell="B1" sqref="B1"/>
    </sheetView>
  </sheetViews>
  <sheetFormatPr defaultColWidth="8.42578125" defaultRowHeight="12.75"/>
  <cols>
    <col min="1" max="1" width="2.42578125" style="16" hidden="1" customWidth="1"/>
    <col min="2" max="2" width="78.5703125" style="16" customWidth="1"/>
    <col min="3" max="3" width="23.5703125" style="15" customWidth="1"/>
    <col min="4" max="100" width="20.42578125" style="16" customWidth="1"/>
    <col min="101" max="101" width="20.42578125" style="16" customWidth="1" collapsed="1"/>
    <col min="102" max="156" width="20.42578125" style="16" customWidth="1"/>
    <col min="157" max="157" width="3.5703125" style="16" customWidth="1"/>
    <col min="158" max="16384" width="8.42578125" style="16"/>
  </cols>
  <sheetData>
    <row r="1" spans="2:312" s="10" customFormat="1" ht="17.25" customHeight="1">
      <c r="B1" s="11" t="s">
        <v>928</v>
      </c>
      <c r="C1" s="16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row>
    <row r="2" spans="2:312" s="10" customFormat="1" ht="15" customHeight="1">
      <c r="B2" s="162" t="s">
        <v>532</v>
      </c>
      <c r="C2" s="163"/>
      <c r="D2" s="216"/>
      <c r="E2" s="216"/>
      <c r="F2" s="216"/>
      <c r="G2" s="216"/>
      <c r="H2" s="216"/>
      <c r="I2" s="216"/>
      <c r="J2" s="216"/>
      <c r="K2" s="216"/>
      <c r="L2" s="216"/>
      <c r="M2" s="216"/>
      <c r="N2" s="216"/>
      <c r="O2" s="21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16"/>
      <c r="AR2" s="86"/>
      <c r="AS2" s="86"/>
      <c r="AT2" s="86"/>
      <c r="AU2" s="86"/>
      <c r="AV2" s="86"/>
      <c r="AW2" s="86"/>
      <c r="AX2" s="86"/>
      <c r="AY2" s="86"/>
      <c r="AZ2" s="86"/>
      <c r="BA2" s="86"/>
      <c r="BB2" s="86"/>
      <c r="BC2" s="16"/>
      <c r="BD2" s="86"/>
      <c r="BE2" s="86"/>
      <c r="BF2" s="86"/>
      <c r="BG2" s="86"/>
      <c r="BH2" s="86"/>
      <c r="BI2" s="86"/>
      <c r="BJ2" s="86"/>
      <c r="BK2" s="86"/>
      <c r="BL2" s="86"/>
      <c r="BM2" s="86"/>
      <c r="BN2" s="86"/>
      <c r="BO2" s="16"/>
      <c r="BP2" s="86"/>
      <c r="BQ2" s="86"/>
      <c r="BR2" s="86"/>
      <c r="BS2" s="86"/>
      <c r="BT2" s="86"/>
      <c r="BU2" s="86"/>
      <c r="BV2" s="86"/>
      <c r="BW2" s="86"/>
      <c r="BX2" s="86"/>
      <c r="BY2" s="86"/>
      <c r="BZ2" s="86"/>
      <c r="CA2" s="1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7"/>
    </row>
    <row r="3" spans="2:312" s="10" customFormat="1" ht="15" customHeight="1">
      <c r="B3" s="162" t="s">
        <v>533</v>
      </c>
      <c r="C3" s="165"/>
      <c r="D3" s="216"/>
      <c r="E3" s="216"/>
      <c r="F3" s="216"/>
      <c r="G3" s="216"/>
      <c r="H3" s="216"/>
      <c r="I3" s="216"/>
      <c r="J3" s="216"/>
      <c r="K3" s="216"/>
      <c r="L3" s="216"/>
      <c r="M3" s="216"/>
      <c r="N3" s="216"/>
      <c r="O3" s="21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16"/>
      <c r="AR3" s="86"/>
      <c r="AS3" s="86"/>
      <c r="AT3" s="86"/>
      <c r="AU3" s="86"/>
      <c r="AV3" s="86"/>
      <c r="AW3" s="86"/>
      <c r="AX3" s="86"/>
      <c r="AY3" s="86"/>
      <c r="AZ3" s="86"/>
      <c r="BA3" s="86"/>
      <c r="BB3" s="86"/>
      <c r="BC3" s="16"/>
      <c r="BD3" s="86"/>
      <c r="BE3" s="86"/>
      <c r="BF3" s="86"/>
      <c r="BG3" s="86"/>
      <c r="BH3" s="86"/>
      <c r="BI3" s="86"/>
      <c r="BJ3" s="86"/>
      <c r="BK3" s="86"/>
      <c r="BL3" s="86"/>
      <c r="BM3" s="86"/>
      <c r="BN3" s="86"/>
      <c r="BO3" s="16"/>
      <c r="BP3" s="86"/>
      <c r="BQ3" s="86"/>
      <c r="BR3" s="86"/>
      <c r="BS3" s="86"/>
      <c r="BT3" s="86"/>
      <c r="BU3" s="86"/>
      <c r="BV3" s="86"/>
      <c r="BW3" s="86"/>
      <c r="BX3" s="86"/>
      <c r="BY3" s="86"/>
      <c r="BZ3" s="86"/>
      <c r="CA3" s="1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row>
    <row r="4" spans="2:312" s="10" customFormat="1" ht="15" customHeight="1">
      <c r="B4" s="162" t="s">
        <v>534</v>
      </c>
      <c r="C4" s="163"/>
      <c r="D4" s="216"/>
      <c r="E4" s="216"/>
      <c r="F4" s="216"/>
      <c r="G4" s="216"/>
      <c r="H4" s="216"/>
      <c r="I4" s="216"/>
      <c r="J4" s="216"/>
      <c r="K4" s="216"/>
      <c r="L4" s="216"/>
      <c r="M4" s="216"/>
      <c r="N4" s="216"/>
      <c r="O4" s="21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16"/>
      <c r="AR4" s="86"/>
      <c r="AS4" s="86"/>
      <c r="AT4" s="86"/>
      <c r="AU4" s="86"/>
      <c r="AV4" s="86"/>
      <c r="AW4" s="86"/>
      <c r="AX4" s="86"/>
      <c r="AY4" s="86"/>
      <c r="AZ4" s="86"/>
      <c r="BA4" s="86"/>
      <c r="BB4" s="86"/>
      <c r="BC4" s="16"/>
      <c r="BD4" s="86"/>
      <c r="BE4" s="86"/>
      <c r="BF4" s="86"/>
      <c r="BG4" s="86"/>
      <c r="BH4" s="86"/>
      <c r="BI4" s="86"/>
      <c r="BJ4" s="86"/>
      <c r="BK4" s="86"/>
      <c r="BL4" s="86"/>
      <c r="BM4" s="86"/>
      <c r="BN4" s="86"/>
      <c r="BO4" s="16"/>
      <c r="BP4" s="86"/>
      <c r="BQ4" s="86"/>
      <c r="BR4" s="86"/>
      <c r="BS4" s="86"/>
      <c r="BT4" s="86"/>
      <c r="BU4" s="86"/>
      <c r="BV4" s="86"/>
      <c r="BW4" s="86"/>
      <c r="BX4" s="86"/>
      <c r="BY4" s="86"/>
      <c r="BZ4" s="86"/>
      <c r="CA4" s="1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row>
    <row r="5" spans="2:312" ht="15" customHeight="1">
      <c r="B5" s="162" t="s">
        <v>0</v>
      </c>
      <c r="C5" s="198"/>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R5" s="86"/>
      <c r="AS5" s="86"/>
      <c r="AT5" s="86"/>
      <c r="AU5" s="86"/>
      <c r="AV5" s="86"/>
      <c r="AW5" s="86"/>
      <c r="AX5" s="86"/>
      <c r="AY5" s="86"/>
      <c r="AZ5" s="86"/>
      <c r="BA5" s="86"/>
      <c r="BB5" s="86"/>
      <c r="BD5" s="86"/>
      <c r="BE5" s="86"/>
      <c r="BF5" s="86"/>
      <c r="BG5" s="86"/>
      <c r="BH5" s="86"/>
      <c r="BI5" s="86"/>
      <c r="BJ5" s="86"/>
      <c r="BK5" s="86"/>
      <c r="BL5" s="86"/>
      <c r="BM5" s="86"/>
      <c r="BN5" s="86"/>
      <c r="BP5" s="86"/>
      <c r="BQ5" s="86"/>
      <c r="BR5" s="86"/>
      <c r="BS5" s="86"/>
      <c r="BT5" s="86"/>
      <c r="BU5" s="86"/>
      <c r="BV5" s="86"/>
      <c r="BW5" s="86"/>
      <c r="BX5" s="86"/>
      <c r="BY5" s="86"/>
      <c r="BZ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row>
    <row r="6" spans="2:312" s="17" customFormat="1" ht="15" customHeight="1">
      <c r="B6" s="166" t="s">
        <v>536</v>
      </c>
      <c r="C6" s="406"/>
      <c r="D6" s="406"/>
      <c r="E6" s="18"/>
    </row>
    <row r="7" spans="2:312" s="17" customFormat="1" ht="15" customHeight="1">
      <c r="B7" s="166" t="s">
        <v>537</v>
      </c>
      <c r="C7" s="406"/>
      <c r="D7" s="406"/>
      <c r="E7" s="18"/>
    </row>
    <row r="8" spans="2:312" ht="15" customHeight="1">
      <c r="B8" s="167" t="s">
        <v>538</v>
      </c>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R8" s="86"/>
      <c r="AS8" s="86"/>
      <c r="AT8" s="86"/>
      <c r="AU8" s="86"/>
      <c r="AV8" s="86"/>
      <c r="AW8" s="86"/>
      <c r="AX8" s="86"/>
      <c r="AY8" s="86"/>
      <c r="AZ8" s="86"/>
      <c r="BA8" s="86"/>
      <c r="BB8" s="86"/>
      <c r="BD8" s="86"/>
      <c r="BE8" s="86"/>
      <c r="BF8" s="86"/>
      <c r="BG8" s="86"/>
      <c r="BH8" s="86"/>
      <c r="BI8" s="86"/>
      <c r="BJ8" s="86"/>
      <c r="BK8" s="86"/>
      <c r="BL8" s="86"/>
      <c r="BM8" s="86"/>
      <c r="BN8" s="86"/>
      <c r="BP8" s="86"/>
      <c r="BQ8" s="86"/>
      <c r="BR8" s="86"/>
      <c r="BS8" s="86"/>
      <c r="BT8" s="86"/>
      <c r="BU8" s="86"/>
      <c r="BV8" s="86"/>
      <c r="BW8" s="86"/>
      <c r="BX8" s="86"/>
      <c r="BY8" s="86"/>
      <c r="BZ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row>
    <row r="9" spans="2:312" ht="15" customHeight="1">
      <c r="B9" s="172" t="s">
        <v>929</v>
      </c>
      <c r="C9" s="200"/>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row>
    <row r="10" spans="2:312" ht="15" customHeight="1">
      <c r="B10" s="174"/>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R10" s="217"/>
      <c r="AS10" s="217"/>
      <c r="AT10" s="217"/>
      <c r="AU10" s="217"/>
      <c r="AV10" s="217"/>
      <c r="AW10" s="217"/>
      <c r="AX10" s="217"/>
      <c r="AY10" s="217"/>
      <c r="AZ10" s="217"/>
      <c r="BA10" s="217"/>
      <c r="BB10" s="217"/>
      <c r="BD10" s="217"/>
      <c r="BE10" s="217"/>
      <c r="BF10" s="217"/>
      <c r="BG10" s="217"/>
      <c r="BH10" s="217"/>
      <c r="BI10" s="217"/>
      <c r="BJ10" s="217"/>
      <c r="BK10" s="217"/>
      <c r="BL10" s="217"/>
      <c r="BM10" s="217"/>
      <c r="BN10" s="217"/>
      <c r="BP10" s="217"/>
      <c r="BQ10" s="217"/>
      <c r="BR10" s="217"/>
      <c r="BS10" s="217"/>
      <c r="BT10" s="217"/>
      <c r="BU10" s="217"/>
      <c r="BV10" s="217"/>
      <c r="BW10" s="217"/>
      <c r="BX10" s="217"/>
      <c r="BY10" s="217"/>
      <c r="BZ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row>
    <row r="11" spans="2:312" ht="27" customHeight="1">
      <c r="B11" s="407" t="s">
        <v>540</v>
      </c>
      <c r="C11" s="408"/>
      <c r="D11" s="179" t="s">
        <v>930</v>
      </c>
      <c r="E11" s="179" t="s">
        <v>542</v>
      </c>
      <c r="F11" s="179" t="s">
        <v>543</v>
      </c>
      <c r="G11" s="179" t="s">
        <v>544</v>
      </c>
      <c r="H11" s="179" t="s">
        <v>545</v>
      </c>
      <c r="I11" s="179" t="s">
        <v>546</v>
      </c>
      <c r="J11" s="179" t="s">
        <v>547</v>
      </c>
      <c r="K11" s="179" t="s">
        <v>548</v>
      </c>
      <c r="L11" s="179" t="s">
        <v>549</v>
      </c>
      <c r="M11" s="179" t="s">
        <v>550</v>
      </c>
      <c r="N11" s="179" t="s">
        <v>551</v>
      </c>
      <c r="O11" s="179" t="s">
        <v>552</v>
      </c>
      <c r="P11" s="179" t="s">
        <v>553</v>
      </c>
      <c r="Q11" s="179" t="s">
        <v>554</v>
      </c>
      <c r="R11" s="179" t="s">
        <v>555</v>
      </c>
      <c r="S11" s="179" t="s">
        <v>556</v>
      </c>
      <c r="T11" s="179" t="s">
        <v>557</v>
      </c>
      <c r="U11" s="179" t="s">
        <v>558</v>
      </c>
      <c r="V11" s="179" t="s">
        <v>559</v>
      </c>
      <c r="W11" s="179" t="s">
        <v>560</v>
      </c>
      <c r="X11" s="179" t="s">
        <v>561</v>
      </c>
      <c r="Y11" s="179" t="s">
        <v>562</v>
      </c>
      <c r="Z11" s="179" t="s">
        <v>563</v>
      </c>
      <c r="AA11" s="179" t="s">
        <v>564</v>
      </c>
      <c r="AB11" s="179" t="s">
        <v>565</v>
      </c>
      <c r="AC11" s="179" t="s">
        <v>620</v>
      </c>
      <c r="AD11" s="179" t="s">
        <v>621</v>
      </c>
      <c r="AE11" s="179" t="s">
        <v>622</v>
      </c>
      <c r="AF11" s="179" t="s">
        <v>623</v>
      </c>
      <c r="AG11" s="179" t="s">
        <v>624</v>
      </c>
      <c r="AH11" s="179" t="s">
        <v>625</v>
      </c>
      <c r="AI11" s="179" t="s">
        <v>626</v>
      </c>
      <c r="AJ11" s="179" t="s">
        <v>627</v>
      </c>
      <c r="AK11" s="179" t="s">
        <v>628</v>
      </c>
      <c r="AL11" s="179" t="s">
        <v>629</v>
      </c>
      <c r="AM11" s="179" t="s">
        <v>630</v>
      </c>
      <c r="AN11" s="179" t="s">
        <v>631</v>
      </c>
      <c r="AO11" s="179" t="s">
        <v>632</v>
      </c>
      <c r="AP11" s="179" t="s">
        <v>633</v>
      </c>
      <c r="AQ11" s="179" t="s">
        <v>634</v>
      </c>
      <c r="AR11" s="179" t="s">
        <v>635</v>
      </c>
      <c r="AS11" s="179" t="s">
        <v>636</v>
      </c>
      <c r="AT11" s="179" t="s">
        <v>637</v>
      </c>
      <c r="AU11" s="179" t="s">
        <v>638</v>
      </c>
      <c r="AV11" s="179" t="s">
        <v>639</v>
      </c>
      <c r="AW11" s="179" t="s">
        <v>640</v>
      </c>
      <c r="AX11" s="179" t="s">
        <v>641</v>
      </c>
      <c r="AY11" s="179" t="s">
        <v>642</v>
      </c>
      <c r="AZ11" s="179" t="s">
        <v>643</v>
      </c>
      <c r="BA11" s="179" t="s">
        <v>644</v>
      </c>
      <c r="BB11" s="179" t="s">
        <v>645</v>
      </c>
      <c r="BC11" s="179" t="s">
        <v>646</v>
      </c>
      <c r="BD11" s="179" t="s">
        <v>647</v>
      </c>
      <c r="BE11" s="179" t="s">
        <v>648</v>
      </c>
      <c r="BF11" s="179" t="s">
        <v>649</v>
      </c>
      <c r="BG11" s="179" t="s">
        <v>650</v>
      </c>
      <c r="BH11" s="179" t="s">
        <v>651</v>
      </c>
      <c r="BI11" s="179" t="s">
        <v>652</v>
      </c>
      <c r="BJ11" s="179" t="s">
        <v>653</v>
      </c>
      <c r="BK11" s="179" t="s">
        <v>654</v>
      </c>
      <c r="BL11" s="179" t="s">
        <v>655</v>
      </c>
      <c r="BM11" s="179" t="s">
        <v>656</v>
      </c>
      <c r="BN11" s="179" t="s">
        <v>657</v>
      </c>
      <c r="BO11" s="179" t="s">
        <v>658</v>
      </c>
      <c r="BP11" s="179" t="s">
        <v>659</v>
      </c>
      <c r="BQ11" s="179" t="s">
        <v>660</v>
      </c>
      <c r="BR11" s="179" t="s">
        <v>661</v>
      </c>
      <c r="BS11" s="179" t="s">
        <v>662</v>
      </c>
      <c r="BT11" s="179" t="s">
        <v>663</v>
      </c>
      <c r="BU11" s="179" t="s">
        <v>664</v>
      </c>
      <c r="BV11" s="179" t="s">
        <v>665</v>
      </c>
      <c r="BW11" s="179" t="s">
        <v>666</v>
      </c>
      <c r="BX11" s="179" t="s">
        <v>667</v>
      </c>
      <c r="BY11" s="179" t="s">
        <v>668</v>
      </c>
      <c r="BZ11" s="179" t="s">
        <v>669</v>
      </c>
      <c r="CA11" s="179" t="s">
        <v>670</v>
      </c>
      <c r="CB11" s="179" t="s">
        <v>671</v>
      </c>
      <c r="CC11" s="179" t="s">
        <v>672</v>
      </c>
      <c r="CD11" s="179" t="s">
        <v>673</v>
      </c>
      <c r="CE11" s="179" t="s">
        <v>674</v>
      </c>
      <c r="CF11" s="179" t="s">
        <v>675</v>
      </c>
      <c r="CG11" s="179" t="s">
        <v>676</v>
      </c>
      <c r="CH11" s="179" t="s">
        <v>677</v>
      </c>
      <c r="CI11" s="179" t="s">
        <v>678</v>
      </c>
      <c r="CJ11" s="179" t="s">
        <v>679</v>
      </c>
      <c r="CK11" s="179" t="s">
        <v>680</v>
      </c>
      <c r="CL11" s="179" t="s">
        <v>681</v>
      </c>
      <c r="CM11" s="179" t="s">
        <v>682</v>
      </c>
      <c r="CN11" s="179" t="s">
        <v>683</v>
      </c>
      <c r="CO11" s="179" t="s">
        <v>684</v>
      </c>
      <c r="CP11" s="179" t="s">
        <v>685</v>
      </c>
      <c r="CQ11" s="179" t="s">
        <v>686</v>
      </c>
      <c r="CR11" s="179" t="s">
        <v>687</v>
      </c>
      <c r="CS11" s="179" t="s">
        <v>688</v>
      </c>
      <c r="CT11" s="179" t="s">
        <v>689</v>
      </c>
      <c r="CU11" s="179" t="s">
        <v>690</v>
      </c>
      <c r="CV11" s="179" t="s">
        <v>691</v>
      </c>
      <c r="CW11" s="179" t="s">
        <v>692</v>
      </c>
      <c r="CX11" s="179" t="s">
        <v>693</v>
      </c>
      <c r="CY11" s="179" t="s">
        <v>694</v>
      </c>
      <c r="CZ11" s="179" t="s">
        <v>695</v>
      </c>
      <c r="DA11" s="179" t="s">
        <v>696</v>
      </c>
      <c r="DB11" s="179" t="s">
        <v>697</v>
      </c>
      <c r="DC11" s="179" t="s">
        <v>698</v>
      </c>
      <c r="DD11" s="179" t="s">
        <v>699</v>
      </c>
      <c r="DE11" s="179" t="s">
        <v>700</v>
      </c>
      <c r="DF11" s="179" t="s">
        <v>701</v>
      </c>
      <c r="DG11" s="179" t="s">
        <v>702</v>
      </c>
      <c r="DH11" s="179" t="s">
        <v>703</v>
      </c>
      <c r="DI11" s="179" t="s">
        <v>704</v>
      </c>
      <c r="DJ11" s="179" t="s">
        <v>705</v>
      </c>
      <c r="DK11" s="179" t="s">
        <v>706</v>
      </c>
      <c r="DL11" s="179" t="s">
        <v>707</v>
      </c>
      <c r="DM11" s="179" t="s">
        <v>708</v>
      </c>
      <c r="DN11" s="179" t="s">
        <v>709</v>
      </c>
      <c r="DO11" s="179" t="s">
        <v>710</v>
      </c>
      <c r="DP11" s="179" t="s">
        <v>711</v>
      </c>
      <c r="DQ11" s="179" t="s">
        <v>712</v>
      </c>
      <c r="DR11" s="179" t="s">
        <v>713</v>
      </c>
      <c r="DS11" s="179" t="s">
        <v>714</v>
      </c>
      <c r="DT11" s="179" t="s">
        <v>715</v>
      </c>
      <c r="DU11" s="179" t="s">
        <v>716</v>
      </c>
      <c r="DV11" s="179" t="s">
        <v>717</v>
      </c>
      <c r="DW11" s="179" t="s">
        <v>718</v>
      </c>
      <c r="DX11" s="179" t="s">
        <v>719</v>
      </c>
      <c r="DY11" s="179" t="s">
        <v>720</v>
      </c>
      <c r="DZ11" s="179" t="s">
        <v>721</v>
      </c>
      <c r="EA11" s="179" t="s">
        <v>722</v>
      </c>
      <c r="EB11" s="179" t="s">
        <v>723</v>
      </c>
      <c r="EC11" s="179" t="s">
        <v>724</v>
      </c>
      <c r="ED11" s="179" t="s">
        <v>725</v>
      </c>
      <c r="EE11" s="179" t="s">
        <v>726</v>
      </c>
      <c r="EF11" s="179" t="s">
        <v>727</v>
      </c>
      <c r="EG11" s="179" t="s">
        <v>728</v>
      </c>
      <c r="EH11" s="179" t="s">
        <v>729</v>
      </c>
      <c r="EI11" s="179" t="s">
        <v>730</v>
      </c>
      <c r="EJ11" s="179" t="s">
        <v>731</v>
      </c>
      <c r="EK11" s="179" t="s">
        <v>732</v>
      </c>
      <c r="EL11" s="179" t="s">
        <v>733</v>
      </c>
      <c r="EM11" s="179" t="s">
        <v>734</v>
      </c>
      <c r="EN11" s="179" t="s">
        <v>735</v>
      </c>
      <c r="EO11" s="179" t="s">
        <v>736</v>
      </c>
      <c r="EP11" s="179" t="s">
        <v>737</v>
      </c>
      <c r="EQ11" s="179" t="s">
        <v>738</v>
      </c>
      <c r="ER11" s="179" t="s">
        <v>739</v>
      </c>
      <c r="ES11" s="179" t="s">
        <v>740</v>
      </c>
      <c r="ET11" s="179" t="s">
        <v>741</v>
      </c>
      <c r="EU11" s="179" t="s">
        <v>742</v>
      </c>
      <c r="EV11" s="179" t="s">
        <v>743</v>
      </c>
      <c r="EW11" s="179" t="s">
        <v>744</v>
      </c>
      <c r="EX11" s="179" t="s">
        <v>745</v>
      </c>
      <c r="EY11" s="179" t="s">
        <v>746</v>
      </c>
      <c r="EZ11" s="179" t="s">
        <v>747</v>
      </c>
    </row>
    <row r="12" spans="2:312" ht="27" customHeight="1">
      <c r="B12" s="409" t="s">
        <v>566</v>
      </c>
      <c r="C12" s="410"/>
      <c r="D12" s="418" t="s">
        <v>748</v>
      </c>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41"/>
      <c r="AF12" s="418" t="s">
        <v>749</v>
      </c>
      <c r="AG12" s="419"/>
      <c r="AH12" s="419"/>
      <c r="AI12" s="419"/>
      <c r="AJ12" s="419"/>
      <c r="AK12" s="419"/>
      <c r="AL12" s="419"/>
      <c r="AM12" s="419"/>
      <c r="AN12" s="419"/>
      <c r="AO12" s="419"/>
      <c r="AP12" s="419"/>
      <c r="AQ12" s="441"/>
      <c r="AR12" s="418" t="s">
        <v>750</v>
      </c>
      <c r="AS12" s="419"/>
      <c r="AT12" s="419"/>
      <c r="AU12" s="419"/>
      <c r="AV12" s="419"/>
      <c r="AW12" s="419"/>
      <c r="AX12" s="419"/>
      <c r="AY12" s="419"/>
      <c r="AZ12" s="419"/>
      <c r="BA12" s="419"/>
      <c r="BB12" s="419"/>
      <c r="BC12" s="441"/>
      <c r="BD12" s="418" t="s">
        <v>751</v>
      </c>
      <c r="BE12" s="419"/>
      <c r="BF12" s="419"/>
      <c r="BG12" s="419"/>
      <c r="BH12" s="419"/>
      <c r="BI12" s="419"/>
      <c r="BJ12" s="419"/>
      <c r="BK12" s="419"/>
      <c r="BL12" s="419"/>
      <c r="BM12" s="419"/>
      <c r="BN12" s="419"/>
      <c r="BO12" s="441"/>
      <c r="BP12" s="400" t="s">
        <v>752</v>
      </c>
      <c r="BQ12" s="400"/>
      <c r="BR12" s="400"/>
      <c r="BS12" s="400"/>
      <c r="BT12" s="400"/>
      <c r="BU12" s="400"/>
      <c r="BV12" s="400"/>
      <c r="BW12" s="400"/>
      <c r="BX12" s="400"/>
      <c r="BY12" s="400"/>
      <c r="BZ12" s="400"/>
      <c r="CA12" s="400"/>
      <c r="CB12" s="418" t="s">
        <v>753</v>
      </c>
      <c r="CC12" s="419"/>
      <c r="CD12" s="419"/>
      <c r="CE12" s="419"/>
      <c r="CF12" s="419"/>
      <c r="CG12" s="419"/>
      <c r="CH12" s="419"/>
      <c r="CI12" s="419"/>
      <c r="CJ12" s="419"/>
      <c r="CK12" s="419"/>
      <c r="CL12" s="419"/>
      <c r="CM12" s="419"/>
      <c r="CN12" s="419"/>
      <c r="CO12" s="419"/>
      <c r="CP12" s="419"/>
      <c r="CQ12" s="419"/>
      <c r="CR12" s="419"/>
      <c r="CS12" s="419"/>
      <c r="CT12" s="419"/>
      <c r="CU12" s="419"/>
      <c r="CV12" s="419"/>
      <c r="CW12" s="419"/>
      <c r="CX12" s="419"/>
      <c r="CY12" s="419"/>
      <c r="CZ12" s="419"/>
      <c r="DA12" s="419"/>
      <c r="DB12" s="419"/>
      <c r="DC12" s="441"/>
      <c r="DD12" s="418" t="s">
        <v>754</v>
      </c>
      <c r="DE12" s="419"/>
      <c r="DF12" s="419"/>
      <c r="DG12" s="419"/>
      <c r="DH12" s="419"/>
      <c r="DI12" s="419"/>
      <c r="DJ12" s="419"/>
      <c r="DK12" s="419"/>
      <c r="DL12" s="419"/>
      <c r="DM12" s="419"/>
      <c r="DN12" s="419"/>
      <c r="DO12" s="441"/>
      <c r="DP12" s="418" t="s">
        <v>755</v>
      </c>
      <c r="DQ12" s="419"/>
      <c r="DR12" s="419"/>
      <c r="DS12" s="419"/>
      <c r="DT12" s="419"/>
      <c r="DU12" s="419"/>
      <c r="DV12" s="419"/>
      <c r="DW12" s="419"/>
      <c r="DX12" s="419"/>
      <c r="DY12" s="419"/>
      <c r="DZ12" s="419"/>
      <c r="EA12" s="441"/>
      <c r="EB12" s="418" t="s">
        <v>756</v>
      </c>
      <c r="EC12" s="419"/>
      <c r="ED12" s="419"/>
      <c r="EE12" s="419"/>
      <c r="EF12" s="419"/>
      <c r="EG12" s="419"/>
      <c r="EH12" s="419"/>
      <c r="EI12" s="419"/>
      <c r="EJ12" s="419"/>
      <c r="EK12" s="419"/>
      <c r="EL12" s="419"/>
      <c r="EM12" s="441"/>
      <c r="EN12" s="400" t="s">
        <v>757</v>
      </c>
      <c r="EO12" s="400"/>
      <c r="EP12" s="400"/>
      <c r="EQ12" s="400"/>
      <c r="ER12" s="400"/>
      <c r="ES12" s="400"/>
      <c r="ET12" s="400"/>
      <c r="EU12" s="400"/>
      <c r="EV12" s="400"/>
      <c r="EW12" s="400"/>
      <c r="EX12" s="400"/>
      <c r="EY12" s="400"/>
      <c r="EZ12" s="442" t="s">
        <v>758</v>
      </c>
    </row>
    <row r="13" spans="2:312" s="22" customFormat="1" ht="27" customHeight="1">
      <c r="B13" s="411"/>
      <c r="C13" s="412"/>
      <c r="D13" s="420" t="s">
        <v>570</v>
      </c>
      <c r="E13" s="430"/>
      <c r="F13" s="430"/>
      <c r="G13" s="401"/>
      <c r="H13" s="420" t="s">
        <v>759</v>
      </c>
      <c r="I13" s="401"/>
      <c r="J13" s="398" t="s">
        <v>583</v>
      </c>
      <c r="K13" s="420" t="s">
        <v>584</v>
      </c>
      <c r="L13" s="430"/>
      <c r="M13" s="430"/>
      <c r="N13" s="401"/>
      <c r="O13" s="422" t="s">
        <v>760</v>
      </c>
      <c r="P13" s="420" t="s">
        <v>761</v>
      </c>
      <c r="Q13" s="430"/>
      <c r="R13" s="401"/>
      <c r="S13" s="431" t="s">
        <v>574</v>
      </c>
      <c r="T13" s="402" t="s">
        <v>575</v>
      </c>
      <c r="U13" s="402" t="s">
        <v>768</v>
      </c>
      <c r="V13" s="402"/>
      <c r="W13" s="420" t="s">
        <v>763</v>
      </c>
      <c r="X13" s="430"/>
      <c r="Y13" s="401"/>
      <c r="Z13" s="420" t="s">
        <v>764</v>
      </c>
      <c r="AA13" s="401"/>
      <c r="AB13" s="420" t="s">
        <v>578</v>
      </c>
      <c r="AC13" s="430"/>
      <c r="AD13" s="401"/>
      <c r="AE13" s="398" t="s">
        <v>765</v>
      </c>
      <c r="AF13" s="398" t="s">
        <v>579</v>
      </c>
      <c r="AG13" s="431" t="s">
        <v>571</v>
      </c>
      <c r="AH13" s="402" t="s">
        <v>572</v>
      </c>
      <c r="AI13" s="402"/>
      <c r="AJ13" s="402"/>
      <c r="AK13" s="402" t="s">
        <v>573</v>
      </c>
      <c r="AL13" s="402" t="s">
        <v>581</v>
      </c>
      <c r="AM13" s="402" t="s">
        <v>576</v>
      </c>
      <c r="AN13" s="420" t="s">
        <v>764</v>
      </c>
      <c r="AO13" s="401"/>
      <c r="AP13" s="422" t="s">
        <v>578</v>
      </c>
      <c r="AQ13" s="398" t="s">
        <v>765</v>
      </c>
      <c r="AR13" s="398" t="s">
        <v>579</v>
      </c>
      <c r="AS13" s="402" t="s">
        <v>571</v>
      </c>
      <c r="AT13" s="402" t="s">
        <v>572</v>
      </c>
      <c r="AU13" s="402"/>
      <c r="AV13" s="402"/>
      <c r="AW13" s="402" t="s">
        <v>573</v>
      </c>
      <c r="AX13" s="398" t="s">
        <v>581</v>
      </c>
      <c r="AY13" s="402" t="s">
        <v>576</v>
      </c>
      <c r="AZ13" s="420" t="s">
        <v>764</v>
      </c>
      <c r="BA13" s="401"/>
      <c r="BB13" s="422" t="s">
        <v>578</v>
      </c>
      <c r="BC13" s="398" t="s">
        <v>767</v>
      </c>
      <c r="BD13" s="398" t="s">
        <v>579</v>
      </c>
      <c r="BE13" s="431" t="s">
        <v>571</v>
      </c>
      <c r="BF13" s="402" t="s">
        <v>572</v>
      </c>
      <c r="BG13" s="402"/>
      <c r="BH13" s="402"/>
      <c r="BI13" s="402" t="s">
        <v>573</v>
      </c>
      <c r="BJ13" s="402" t="s">
        <v>581</v>
      </c>
      <c r="BK13" s="402" t="s">
        <v>576</v>
      </c>
      <c r="BL13" s="420" t="s">
        <v>764</v>
      </c>
      <c r="BM13" s="401"/>
      <c r="BN13" s="422" t="s">
        <v>578</v>
      </c>
      <c r="BO13" s="398" t="s">
        <v>767</v>
      </c>
      <c r="BP13" s="398" t="s">
        <v>579</v>
      </c>
      <c r="BQ13" s="399" t="s">
        <v>571</v>
      </c>
      <c r="BR13" s="402" t="s">
        <v>572</v>
      </c>
      <c r="BS13" s="402"/>
      <c r="BT13" s="402"/>
      <c r="BU13" s="399" t="s">
        <v>573</v>
      </c>
      <c r="BV13" s="424" t="s">
        <v>581</v>
      </c>
      <c r="BW13" s="399" t="s">
        <v>576</v>
      </c>
      <c r="BX13" s="420" t="s">
        <v>764</v>
      </c>
      <c r="BY13" s="401"/>
      <c r="BZ13" s="422" t="s">
        <v>578</v>
      </c>
      <c r="CA13" s="402" t="s">
        <v>765</v>
      </c>
      <c r="CB13" s="420" t="s">
        <v>570</v>
      </c>
      <c r="CC13" s="430"/>
      <c r="CD13" s="430"/>
      <c r="CE13" s="401"/>
      <c r="CF13" s="420" t="s">
        <v>759</v>
      </c>
      <c r="CG13" s="401"/>
      <c r="CH13" s="398" t="s">
        <v>583</v>
      </c>
      <c r="CI13" s="420" t="s">
        <v>584</v>
      </c>
      <c r="CJ13" s="430"/>
      <c r="CK13" s="430"/>
      <c r="CL13" s="401"/>
      <c r="CM13" s="422" t="s">
        <v>760</v>
      </c>
      <c r="CN13" s="420" t="s">
        <v>761</v>
      </c>
      <c r="CO13" s="430"/>
      <c r="CP13" s="401"/>
      <c r="CQ13" s="431" t="s">
        <v>574</v>
      </c>
      <c r="CR13" s="402" t="s">
        <v>575</v>
      </c>
      <c r="CS13" s="402" t="s">
        <v>768</v>
      </c>
      <c r="CT13" s="402"/>
      <c r="CU13" s="420" t="s">
        <v>763</v>
      </c>
      <c r="CV13" s="430"/>
      <c r="CW13" s="401"/>
      <c r="CX13" s="420" t="s">
        <v>764</v>
      </c>
      <c r="CY13" s="401"/>
      <c r="CZ13" s="420" t="s">
        <v>578</v>
      </c>
      <c r="DA13" s="430"/>
      <c r="DB13" s="401"/>
      <c r="DC13" s="398" t="s">
        <v>765</v>
      </c>
      <c r="DD13" s="398" t="s">
        <v>579</v>
      </c>
      <c r="DE13" s="431" t="s">
        <v>571</v>
      </c>
      <c r="DF13" s="402" t="s">
        <v>572</v>
      </c>
      <c r="DG13" s="402"/>
      <c r="DH13" s="402"/>
      <c r="DI13" s="402" t="s">
        <v>573</v>
      </c>
      <c r="DJ13" s="402" t="s">
        <v>581</v>
      </c>
      <c r="DK13" s="402" t="s">
        <v>576</v>
      </c>
      <c r="DL13" s="420" t="s">
        <v>764</v>
      </c>
      <c r="DM13" s="401"/>
      <c r="DN13" s="422" t="s">
        <v>578</v>
      </c>
      <c r="DO13" s="398" t="s">
        <v>765</v>
      </c>
      <c r="DP13" s="398" t="s">
        <v>579</v>
      </c>
      <c r="DQ13" s="402" t="s">
        <v>571</v>
      </c>
      <c r="DR13" s="402" t="s">
        <v>572</v>
      </c>
      <c r="DS13" s="402"/>
      <c r="DT13" s="402"/>
      <c r="DU13" s="402" t="s">
        <v>573</v>
      </c>
      <c r="DV13" s="398" t="s">
        <v>581</v>
      </c>
      <c r="DW13" s="402" t="s">
        <v>576</v>
      </c>
      <c r="DX13" s="420" t="s">
        <v>764</v>
      </c>
      <c r="DY13" s="401"/>
      <c r="DZ13" s="422" t="s">
        <v>578</v>
      </c>
      <c r="EA13" s="398" t="s">
        <v>767</v>
      </c>
      <c r="EB13" s="398" t="s">
        <v>579</v>
      </c>
      <c r="EC13" s="431" t="s">
        <v>571</v>
      </c>
      <c r="ED13" s="402" t="s">
        <v>572</v>
      </c>
      <c r="EE13" s="402"/>
      <c r="EF13" s="402"/>
      <c r="EG13" s="402" t="s">
        <v>573</v>
      </c>
      <c r="EH13" s="402" t="s">
        <v>581</v>
      </c>
      <c r="EI13" s="402" t="s">
        <v>576</v>
      </c>
      <c r="EJ13" s="420" t="s">
        <v>764</v>
      </c>
      <c r="EK13" s="401"/>
      <c r="EL13" s="422" t="s">
        <v>578</v>
      </c>
      <c r="EM13" s="398" t="s">
        <v>767</v>
      </c>
      <c r="EN13" s="398" t="s">
        <v>579</v>
      </c>
      <c r="EO13" s="399" t="s">
        <v>571</v>
      </c>
      <c r="EP13" s="402" t="s">
        <v>572</v>
      </c>
      <c r="EQ13" s="402"/>
      <c r="ER13" s="402"/>
      <c r="ES13" s="399" t="s">
        <v>573</v>
      </c>
      <c r="ET13" s="424" t="s">
        <v>581</v>
      </c>
      <c r="EU13" s="399" t="s">
        <v>576</v>
      </c>
      <c r="EV13" s="420" t="s">
        <v>764</v>
      </c>
      <c r="EW13" s="401"/>
      <c r="EX13" s="422" t="s">
        <v>578</v>
      </c>
      <c r="EY13" s="402" t="s">
        <v>765</v>
      </c>
      <c r="EZ13" s="443"/>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row>
    <row r="14" spans="2:312" s="22" customFormat="1" ht="51" customHeight="1">
      <c r="B14" s="411"/>
      <c r="C14" s="412"/>
      <c r="D14" s="185" t="s">
        <v>769</v>
      </c>
      <c r="E14" s="185" t="s">
        <v>770</v>
      </c>
      <c r="F14" s="185" t="s">
        <v>771</v>
      </c>
      <c r="G14" s="185" t="s">
        <v>772</v>
      </c>
      <c r="H14" s="185" t="s">
        <v>773</v>
      </c>
      <c r="I14" s="185" t="s">
        <v>774</v>
      </c>
      <c r="J14" s="399"/>
      <c r="K14" s="185" t="s">
        <v>775</v>
      </c>
      <c r="L14" s="185" t="s">
        <v>776</v>
      </c>
      <c r="M14" s="185" t="s">
        <v>777</v>
      </c>
      <c r="N14" s="185" t="s">
        <v>778</v>
      </c>
      <c r="O14" s="423"/>
      <c r="P14" s="185" t="s">
        <v>779</v>
      </c>
      <c r="Q14" s="185" t="s">
        <v>780</v>
      </c>
      <c r="R14" s="185" t="s">
        <v>781</v>
      </c>
      <c r="S14" s="432"/>
      <c r="T14" s="402"/>
      <c r="U14" s="185" t="s">
        <v>782</v>
      </c>
      <c r="V14" s="185" t="s">
        <v>783</v>
      </c>
      <c r="W14" s="185" t="s">
        <v>784</v>
      </c>
      <c r="X14" s="185" t="s">
        <v>785</v>
      </c>
      <c r="Y14" s="185" t="s">
        <v>778</v>
      </c>
      <c r="Z14" s="185" t="s">
        <v>588</v>
      </c>
      <c r="AA14" s="185" t="s">
        <v>32</v>
      </c>
      <c r="AB14" s="184" t="s">
        <v>786</v>
      </c>
      <c r="AC14" s="185" t="s">
        <v>787</v>
      </c>
      <c r="AD14" s="185" t="s">
        <v>778</v>
      </c>
      <c r="AE14" s="399"/>
      <c r="AF14" s="399"/>
      <c r="AG14" s="432"/>
      <c r="AH14" s="185" t="s">
        <v>583</v>
      </c>
      <c r="AI14" s="185" t="s">
        <v>584</v>
      </c>
      <c r="AJ14" s="185" t="s">
        <v>585</v>
      </c>
      <c r="AK14" s="402"/>
      <c r="AL14" s="402"/>
      <c r="AM14" s="402"/>
      <c r="AN14" s="185" t="s">
        <v>588</v>
      </c>
      <c r="AO14" s="185" t="s">
        <v>32</v>
      </c>
      <c r="AP14" s="423"/>
      <c r="AQ14" s="399"/>
      <c r="AR14" s="399"/>
      <c r="AS14" s="402"/>
      <c r="AT14" s="185" t="s">
        <v>583</v>
      </c>
      <c r="AU14" s="185" t="s">
        <v>584</v>
      </c>
      <c r="AV14" s="185" t="s">
        <v>585</v>
      </c>
      <c r="AW14" s="402"/>
      <c r="AX14" s="399"/>
      <c r="AY14" s="402"/>
      <c r="AZ14" s="185" t="s">
        <v>588</v>
      </c>
      <c r="BA14" s="185" t="s">
        <v>32</v>
      </c>
      <c r="BB14" s="423"/>
      <c r="BC14" s="399"/>
      <c r="BD14" s="399"/>
      <c r="BE14" s="432"/>
      <c r="BF14" s="185" t="s">
        <v>583</v>
      </c>
      <c r="BG14" s="185" t="s">
        <v>584</v>
      </c>
      <c r="BH14" s="185" t="s">
        <v>585</v>
      </c>
      <c r="BI14" s="402"/>
      <c r="BJ14" s="402"/>
      <c r="BK14" s="402"/>
      <c r="BL14" s="185" t="s">
        <v>588</v>
      </c>
      <c r="BM14" s="185" t="s">
        <v>32</v>
      </c>
      <c r="BN14" s="423"/>
      <c r="BO14" s="399"/>
      <c r="BP14" s="399"/>
      <c r="BQ14" s="402"/>
      <c r="BR14" s="185" t="s">
        <v>583</v>
      </c>
      <c r="BS14" s="185" t="s">
        <v>584</v>
      </c>
      <c r="BT14" s="185" t="s">
        <v>585</v>
      </c>
      <c r="BU14" s="402"/>
      <c r="BV14" s="399"/>
      <c r="BW14" s="402"/>
      <c r="BX14" s="185" t="s">
        <v>588</v>
      </c>
      <c r="BY14" s="185" t="s">
        <v>32</v>
      </c>
      <c r="BZ14" s="423"/>
      <c r="CA14" s="402"/>
      <c r="CB14" s="185" t="s">
        <v>769</v>
      </c>
      <c r="CC14" s="185" t="s">
        <v>770</v>
      </c>
      <c r="CD14" s="185" t="s">
        <v>771</v>
      </c>
      <c r="CE14" s="185" t="s">
        <v>772</v>
      </c>
      <c r="CF14" s="185" t="s">
        <v>773</v>
      </c>
      <c r="CG14" s="185" t="s">
        <v>774</v>
      </c>
      <c r="CH14" s="399"/>
      <c r="CI14" s="185" t="s">
        <v>775</v>
      </c>
      <c r="CJ14" s="185" t="s">
        <v>776</v>
      </c>
      <c r="CK14" s="185" t="s">
        <v>777</v>
      </c>
      <c r="CL14" s="185" t="s">
        <v>778</v>
      </c>
      <c r="CM14" s="423"/>
      <c r="CN14" s="185" t="s">
        <v>779</v>
      </c>
      <c r="CO14" s="185" t="s">
        <v>780</v>
      </c>
      <c r="CP14" s="185" t="s">
        <v>781</v>
      </c>
      <c r="CQ14" s="432"/>
      <c r="CR14" s="402"/>
      <c r="CS14" s="185" t="s">
        <v>782</v>
      </c>
      <c r="CT14" s="185" t="s">
        <v>783</v>
      </c>
      <c r="CU14" s="185" t="s">
        <v>784</v>
      </c>
      <c r="CV14" s="185" t="s">
        <v>785</v>
      </c>
      <c r="CW14" s="185" t="s">
        <v>778</v>
      </c>
      <c r="CX14" s="185" t="s">
        <v>588</v>
      </c>
      <c r="CY14" s="185" t="s">
        <v>32</v>
      </c>
      <c r="CZ14" s="184" t="s">
        <v>786</v>
      </c>
      <c r="DA14" s="185" t="s">
        <v>787</v>
      </c>
      <c r="DB14" s="185" t="s">
        <v>778</v>
      </c>
      <c r="DC14" s="399"/>
      <c r="DD14" s="399"/>
      <c r="DE14" s="432"/>
      <c r="DF14" s="185" t="s">
        <v>583</v>
      </c>
      <c r="DG14" s="185" t="s">
        <v>584</v>
      </c>
      <c r="DH14" s="185" t="s">
        <v>585</v>
      </c>
      <c r="DI14" s="402"/>
      <c r="DJ14" s="402"/>
      <c r="DK14" s="402"/>
      <c r="DL14" s="185" t="s">
        <v>588</v>
      </c>
      <c r="DM14" s="185" t="s">
        <v>32</v>
      </c>
      <c r="DN14" s="423"/>
      <c r="DO14" s="399"/>
      <c r="DP14" s="399"/>
      <c r="DQ14" s="402"/>
      <c r="DR14" s="185" t="s">
        <v>583</v>
      </c>
      <c r="DS14" s="185" t="s">
        <v>584</v>
      </c>
      <c r="DT14" s="185" t="s">
        <v>585</v>
      </c>
      <c r="DU14" s="402"/>
      <c r="DV14" s="399"/>
      <c r="DW14" s="402"/>
      <c r="DX14" s="185" t="s">
        <v>588</v>
      </c>
      <c r="DY14" s="185" t="s">
        <v>32</v>
      </c>
      <c r="DZ14" s="423"/>
      <c r="EA14" s="399"/>
      <c r="EB14" s="399"/>
      <c r="EC14" s="432"/>
      <c r="ED14" s="185" t="s">
        <v>583</v>
      </c>
      <c r="EE14" s="185" t="s">
        <v>584</v>
      </c>
      <c r="EF14" s="185" t="s">
        <v>585</v>
      </c>
      <c r="EG14" s="402"/>
      <c r="EH14" s="402"/>
      <c r="EI14" s="402"/>
      <c r="EJ14" s="185" t="s">
        <v>588</v>
      </c>
      <c r="EK14" s="185" t="s">
        <v>32</v>
      </c>
      <c r="EL14" s="423"/>
      <c r="EM14" s="399"/>
      <c r="EN14" s="399"/>
      <c r="EO14" s="402"/>
      <c r="EP14" s="185" t="s">
        <v>583</v>
      </c>
      <c r="EQ14" s="185" t="s">
        <v>584</v>
      </c>
      <c r="ER14" s="185" t="s">
        <v>585</v>
      </c>
      <c r="ES14" s="402"/>
      <c r="ET14" s="399"/>
      <c r="EU14" s="402"/>
      <c r="EV14" s="185" t="s">
        <v>588</v>
      </c>
      <c r="EW14" s="185" t="s">
        <v>32</v>
      </c>
      <c r="EX14" s="423"/>
      <c r="EY14" s="402"/>
      <c r="EZ14" s="444"/>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row>
    <row r="15" spans="2:312">
      <c r="B15" s="413"/>
      <c r="C15" s="414"/>
      <c r="D15" s="182" t="s">
        <v>589</v>
      </c>
      <c r="E15" s="182" t="s">
        <v>589</v>
      </c>
      <c r="F15" s="182" t="s">
        <v>589</v>
      </c>
      <c r="G15" s="182" t="s">
        <v>589</v>
      </c>
      <c r="H15" s="182" t="s">
        <v>589</v>
      </c>
      <c r="I15" s="182" t="s">
        <v>589</v>
      </c>
      <c r="J15" s="182" t="s">
        <v>589</v>
      </c>
      <c r="K15" s="182" t="s">
        <v>589</v>
      </c>
      <c r="L15" s="182" t="s">
        <v>589</v>
      </c>
      <c r="M15" s="182" t="s">
        <v>589</v>
      </c>
      <c r="N15" s="182" t="s">
        <v>589</v>
      </c>
      <c r="O15" s="182" t="s">
        <v>589</v>
      </c>
      <c r="P15" s="182" t="s">
        <v>589</v>
      </c>
      <c r="Q15" s="182"/>
      <c r="R15" s="182" t="s">
        <v>589</v>
      </c>
      <c r="S15" s="182" t="s">
        <v>589</v>
      </c>
      <c r="T15" s="182" t="s">
        <v>589</v>
      </c>
      <c r="U15" s="182" t="s">
        <v>589</v>
      </c>
      <c r="V15" s="182" t="s">
        <v>589</v>
      </c>
      <c r="W15" s="182" t="s">
        <v>589</v>
      </c>
      <c r="X15" s="182" t="s">
        <v>589</v>
      </c>
      <c r="Y15" s="182" t="s">
        <v>589</v>
      </c>
      <c r="Z15" s="182" t="s">
        <v>589</v>
      </c>
      <c r="AA15" s="182" t="s">
        <v>589</v>
      </c>
      <c r="AB15" s="182" t="s">
        <v>589</v>
      </c>
      <c r="AC15" s="182" t="s">
        <v>589</v>
      </c>
      <c r="AD15" s="182" t="s">
        <v>589</v>
      </c>
      <c r="AE15" s="182" t="s">
        <v>589</v>
      </c>
      <c r="AF15" s="182" t="s">
        <v>589</v>
      </c>
      <c r="AG15" s="182" t="s">
        <v>589</v>
      </c>
      <c r="AH15" s="182" t="s">
        <v>589</v>
      </c>
      <c r="AI15" s="182" t="s">
        <v>589</v>
      </c>
      <c r="AJ15" s="182" t="s">
        <v>589</v>
      </c>
      <c r="AK15" s="182" t="s">
        <v>589</v>
      </c>
      <c r="AL15" s="182" t="s">
        <v>589</v>
      </c>
      <c r="AM15" s="182" t="s">
        <v>589</v>
      </c>
      <c r="AN15" s="64" t="s">
        <v>589</v>
      </c>
      <c r="AO15" s="64" t="s">
        <v>589</v>
      </c>
      <c r="AP15" s="64" t="s">
        <v>589</v>
      </c>
      <c r="AQ15" s="182" t="s">
        <v>589</v>
      </c>
      <c r="AR15" s="182" t="s">
        <v>589</v>
      </c>
      <c r="AS15" s="182" t="s">
        <v>589</v>
      </c>
      <c r="AT15" s="182" t="s">
        <v>589</v>
      </c>
      <c r="AU15" s="182" t="s">
        <v>589</v>
      </c>
      <c r="AV15" s="182" t="s">
        <v>589</v>
      </c>
      <c r="AW15" s="182" t="s">
        <v>589</v>
      </c>
      <c r="AX15" s="182" t="s">
        <v>589</v>
      </c>
      <c r="AY15" s="182" t="s">
        <v>589</v>
      </c>
      <c r="AZ15" s="64" t="s">
        <v>589</v>
      </c>
      <c r="BA15" s="64" t="s">
        <v>589</v>
      </c>
      <c r="BB15" s="64" t="s">
        <v>589</v>
      </c>
      <c r="BC15" s="182" t="s">
        <v>589</v>
      </c>
      <c r="BD15" s="182" t="s">
        <v>589</v>
      </c>
      <c r="BE15" s="182" t="s">
        <v>589</v>
      </c>
      <c r="BF15" s="182" t="s">
        <v>589</v>
      </c>
      <c r="BG15" s="182" t="s">
        <v>589</v>
      </c>
      <c r="BH15" s="182" t="s">
        <v>589</v>
      </c>
      <c r="BI15" s="182" t="s">
        <v>589</v>
      </c>
      <c r="BJ15" s="182" t="s">
        <v>589</v>
      </c>
      <c r="BK15" s="182" t="s">
        <v>589</v>
      </c>
      <c r="BL15" s="182" t="s">
        <v>589</v>
      </c>
      <c r="BM15" s="182" t="s">
        <v>589</v>
      </c>
      <c r="BN15" s="182" t="s">
        <v>589</v>
      </c>
      <c r="BO15" s="182" t="s">
        <v>589</v>
      </c>
      <c r="BP15" s="182" t="s">
        <v>589</v>
      </c>
      <c r="BQ15" s="182" t="s">
        <v>589</v>
      </c>
      <c r="BR15" s="182" t="s">
        <v>589</v>
      </c>
      <c r="BS15" s="182" t="s">
        <v>590</v>
      </c>
      <c r="BT15" s="182" t="s">
        <v>590</v>
      </c>
      <c r="BU15" s="182" t="s">
        <v>589</v>
      </c>
      <c r="BV15" s="182" t="s">
        <v>589</v>
      </c>
      <c r="BW15" s="182" t="s">
        <v>589</v>
      </c>
      <c r="BX15" s="182" t="s">
        <v>589</v>
      </c>
      <c r="BY15" s="182" t="s">
        <v>589</v>
      </c>
      <c r="BZ15" s="182" t="s">
        <v>589</v>
      </c>
      <c r="CA15" s="182" t="s">
        <v>589</v>
      </c>
      <c r="CB15" s="182" t="s">
        <v>589</v>
      </c>
      <c r="CC15" s="182" t="s">
        <v>589</v>
      </c>
      <c r="CD15" s="182" t="s">
        <v>589</v>
      </c>
      <c r="CE15" s="182" t="s">
        <v>589</v>
      </c>
      <c r="CF15" s="182" t="s">
        <v>589</v>
      </c>
      <c r="CG15" s="182" t="s">
        <v>589</v>
      </c>
      <c r="CH15" s="182" t="s">
        <v>589</v>
      </c>
      <c r="CI15" s="182" t="s">
        <v>589</v>
      </c>
      <c r="CJ15" s="182" t="s">
        <v>589</v>
      </c>
      <c r="CK15" s="182" t="s">
        <v>589</v>
      </c>
      <c r="CL15" s="182" t="s">
        <v>589</v>
      </c>
      <c r="CM15" s="182" t="s">
        <v>589</v>
      </c>
      <c r="CN15" s="182" t="s">
        <v>589</v>
      </c>
      <c r="CO15" s="182" t="s">
        <v>589</v>
      </c>
      <c r="CP15" s="182" t="s">
        <v>589</v>
      </c>
      <c r="CQ15" s="182" t="s">
        <v>589</v>
      </c>
      <c r="CR15" s="182" t="s">
        <v>589</v>
      </c>
      <c r="CS15" s="182" t="s">
        <v>589</v>
      </c>
      <c r="CT15" s="182"/>
      <c r="CU15" s="182" t="s">
        <v>589</v>
      </c>
      <c r="CV15" s="182" t="s">
        <v>589</v>
      </c>
      <c r="CW15" s="182" t="s">
        <v>589</v>
      </c>
      <c r="CX15" s="182" t="s">
        <v>589</v>
      </c>
      <c r="CY15" s="182" t="s">
        <v>589</v>
      </c>
      <c r="CZ15" s="182" t="s">
        <v>589</v>
      </c>
      <c r="DA15" s="182" t="s">
        <v>589</v>
      </c>
      <c r="DB15" s="182" t="s">
        <v>589</v>
      </c>
      <c r="DC15" s="182" t="s">
        <v>589</v>
      </c>
      <c r="DD15" s="182" t="s">
        <v>589</v>
      </c>
      <c r="DE15" s="182" t="s">
        <v>589</v>
      </c>
      <c r="DF15" s="182" t="s">
        <v>589</v>
      </c>
      <c r="DG15" s="182" t="s">
        <v>589</v>
      </c>
      <c r="DH15" s="182" t="s">
        <v>589</v>
      </c>
      <c r="DI15" s="182" t="s">
        <v>589</v>
      </c>
      <c r="DJ15" s="182" t="s">
        <v>589</v>
      </c>
      <c r="DK15" s="182" t="s">
        <v>589</v>
      </c>
      <c r="DL15" s="182" t="s">
        <v>589</v>
      </c>
      <c r="DM15" s="182" t="s">
        <v>589</v>
      </c>
      <c r="DN15" s="182" t="s">
        <v>589</v>
      </c>
      <c r="DO15" s="182" t="s">
        <v>589</v>
      </c>
      <c r="DP15" s="182" t="s">
        <v>589</v>
      </c>
      <c r="DQ15" s="182" t="s">
        <v>589</v>
      </c>
      <c r="DR15" s="182" t="s">
        <v>589</v>
      </c>
      <c r="DS15" s="182" t="s">
        <v>589</v>
      </c>
      <c r="DT15" s="182" t="s">
        <v>589</v>
      </c>
      <c r="DU15" s="182" t="s">
        <v>589</v>
      </c>
      <c r="DV15" s="182" t="s">
        <v>589</v>
      </c>
      <c r="DW15" s="182" t="s">
        <v>589</v>
      </c>
      <c r="DX15" s="182" t="s">
        <v>589</v>
      </c>
      <c r="DY15" s="182" t="s">
        <v>589</v>
      </c>
      <c r="DZ15" s="182" t="s">
        <v>589</v>
      </c>
      <c r="EA15" s="182" t="s">
        <v>589</v>
      </c>
      <c r="EB15" s="182" t="s">
        <v>589</v>
      </c>
      <c r="EC15" s="182" t="s">
        <v>589</v>
      </c>
      <c r="ED15" s="182" t="s">
        <v>589</v>
      </c>
      <c r="EE15" s="182" t="s">
        <v>589</v>
      </c>
      <c r="EF15" s="182" t="s">
        <v>589</v>
      </c>
      <c r="EG15" s="182" t="s">
        <v>589</v>
      </c>
      <c r="EH15" s="182" t="s">
        <v>589</v>
      </c>
      <c r="EI15" s="182" t="s">
        <v>589</v>
      </c>
      <c r="EJ15" s="182" t="s">
        <v>589</v>
      </c>
      <c r="EK15" s="182" t="s">
        <v>589</v>
      </c>
      <c r="EL15" s="182" t="s">
        <v>589</v>
      </c>
      <c r="EM15" s="182" t="s">
        <v>589</v>
      </c>
      <c r="EN15" s="182" t="s">
        <v>589</v>
      </c>
      <c r="EO15" s="182" t="s">
        <v>589</v>
      </c>
      <c r="EP15" s="182" t="s">
        <v>589</v>
      </c>
      <c r="EQ15" s="182" t="s">
        <v>589</v>
      </c>
      <c r="ER15" s="182" t="s">
        <v>589</v>
      </c>
      <c r="ES15" s="182" t="s">
        <v>589</v>
      </c>
      <c r="ET15" s="182" t="s">
        <v>589</v>
      </c>
      <c r="EU15" s="182" t="s">
        <v>589</v>
      </c>
      <c r="EV15" s="182" t="s">
        <v>589</v>
      </c>
      <c r="EW15" s="182" t="s">
        <v>589</v>
      </c>
      <c r="EX15" s="182" t="s">
        <v>589</v>
      </c>
      <c r="EY15" s="182" t="s">
        <v>589</v>
      </c>
      <c r="EZ15" s="182" t="s">
        <v>589</v>
      </c>
    </row>
    <row r="16" spans="2:312" ht="27" customHeight="1">
      <c r="B16" s="204" t="s">
        <v>931</v>
      </c>
      <c r="C16" s="189"/>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9"/>
      <c r="AG16" s="88"/>
      <c r="AH16" s="88"/>
      <c r="AI16" s="88"/>
      <c r="AJ16" s="88"/>
      <c r="AK16" s="88"/>
      <c r="AL16" s="88"/>
      <c r="AM16" s="88"/>
      <c r="AN16" s="88"/>
      <c r="AO16" s="88"/>
      <c r="AP16" s="88"/>
      <c r="AQ16" s="89"/>
      <c r="AR16" s="88"/>
      <c r="AS16" s="88"/>
      <c r="AT16" s="88"/>
      <c r="AU16" s="88"/>
      <c r="AV16" s="88"/>
      <c r="AW16" s="88"/>
      <c r="AX16" s="88"/>
      <c r="AY16" s="88"/>
      <c r="AZ16" s="88"/>
      <c r="BA16" s="88"/>
      <c r="BB16" s="88"/>
      <c r="BC16" s="89"/>
      <c r="BD16" s="88"/>
      <c r="BE16" s="88"/>
      <c r="BF16" s="88"/>
      <c r="BG16" s="88"/>
      <c r="BH16" s="88"/>
      <c r="BI16" s="88"/>
      <c r="BJ16" s="88"/>
      <c r="BK16" s="88"/>
      <c r="BL16" s="88"/>
      <c r="BM16" s="88"/>
      <c r="BN16" s="88"/>
      <c r="BO16" s="89"/>
      <c r="BP16" s="88"/>
      <c r="BQ16" s="88"/>
      <c r="BR16" s="88"/>
      <c r="BS16" s="88"/>
      <c r="BT16" s="88"/>
      <c r="BU16" s="88"/>
      <c r="BV16" s="88"/>
      <c r="BW16" s="88"/>
      <c r="BX16" s="88"/>
      <c r="BY16" s="88"/>
      <c r="BZ16" s="88"/>
      <c r="CA16" s="89"/>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9"/>
      <c r="DE16" s="88"/>
      <c r="DF16" s="88"/>
      <c r="DG16" s="88"/>
      <c r="DH16" s="88"/>
      <c r="DI16" s="88"/>
      <c r="DJ16" s="88"/>
      <c r="DK16" s="88"/>
      <c r="DL16" s="88"/>
      <c r="DM16" s="88"/>
      <c r="DN16" s="88"/>
      <c r="DO16" s="89"/>
      <c r="DP16" s="88"/>
      <c r="DQ16" s="88"/>
      <c r="DR16" s="88"/>
      <c r="DS16" s="88"/>
      <c r="DT16" s="88"/>
      <c r="DU16" s="88"/>
      <c r="DV16" s="88"/>
      <c r="DW16" s="88"/>
      <c r="DX16" s="88"/>
      <c r="DY16" s="88"/>
      <c r="DZ16" s="88"/>
      <c r="EA16" s="89"/>
      <c r="EB16" s="88"/>
      <c r="EC16" s="88"/>
      <c r="ED16" s="88"/>
      <c r="EE16" s="88"/>
      <c r="EF16" s="88"/>
      <c r="EG16" s="88"/>
      <c r="EH16" s="88"/>
      <c r="EI16" s="88"/>
      <c r="EJ16" s="88"/>
      <c r="EK16" s="88"/>
      <c r="EL16" s="88"/>
      <c r="EM16" s="89"/>
      <c r="EN16" s="88"/>
      <c r="EO16" s="88"/>
      <c r="EP16" s="88"/>
      <c r="EQ16" s="88"/>
      <c r="ER16" s="88"/>
      <c r="ES16" s="88"/>
      <c r="ET16" s="88"/>
      <c r="EU16" s="88"/>
      <c r="EV16" s="88"/>
      <c r="EW16" s="88"/>
      <c r="EX16" s="88"/>
      <c r="EY16" s="89"/>
      <c r="EZ16" s="89"/>
    </row>
    <row r="17" spans="2:312" ht="27" customHeight="1">
      <c r="B17" s="205" t="s">
        <v>592</v>
      </c>
      <c r="C17" s="27" t="s">
        <v>593</v>
      </c>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51"/>
      <c r="AG17" s="51"/>
      <c r="AH17" s="51"/>
      <c r="AI17" s="51"/>
      <c r="AJ17" s="51"/>
      <c r="AK17" s="51"/>
      <c r="AL17" s="51"/>
      <c r="AM17" s="51"/>
      <c r="AN17" s="51"/>
      <c r="AO17" s="51"/>
      <c r="AP17" s="51"/>
      <c r="AQ17" s="52">
        <f>SUM(AF17:AP17)</f>
        <v>0</v>
      </c>
      <c r="AR17" s="51"/>
      <c r="AS17" s="51"/>
      <c r="AT17" s="51"/>
      <c r="AU17" s="51"/>
      <c r="AV17" s="51"/>
      <c r="AW17" s="51"/>
      <c r="AX17" s="51"/>
      <c r="AY17" s="51"/>
      <c r="AZ17" s="51"/>
      <c r="BA17" s="51"/>
      <c r="BB17" s="51"/>
      <c r="BC17" s="52">
        <f>SUM(AR17:BB17)</f>
        <v>0</v>
      </c>
      <c r="BD17" s="51"/>
      <c r="BE17" s="51"/>
      <c r="BF17" s="51"/>
      <c r="BG17" s="51"/>
      <c r="BH17" s="51"/>
      <c r="BI17" s="51"/>
      <c r="BJ17" s="51"/>
      <c r="BK17" s="51"/>
      <c r="BL17" s="51"/>
      <c r="BM17" s="51"/>
      <c r="BN17" s="51"/>
      <c r="BO17" s="52">
        <f>SUM(BD17:BN17)</f>
        <v>0</v>
      </c>
      <c r="BP17" s="51"/>
      <c r="BQ17" s="51"/>
      <c r="BR17" s="51"/>
      <c r="BS17" s="51"/>
      <c r="BT17" s="51"/>
      <c r="BU17" s="51"/>
      <c r="BV17" s="51"/>
      <c r="BW17" s="51"/>
      <c r="BX17" s="51"/>
      <c r="BY17" s="51"/>
      <c r="BZ17" s="51"/>
      <c r="CA17" s="52">
        <f>SUM(BP17:BZ17)</f>
        <v>0</v>
      </c>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51"/>
      <c r="DE17" s="51"/>
      <c r="DF17" s="51"/>
      <c r="DG17" s="51"/>
      <c r="DH17" s="51"/>
      <c r="DI17" s="51"/>
      <c r="DJ17" s="51"/>
      <c r="DK17" s="51"/>
      <c r="DL17" s="51"/>
      <c r="DM17" s="51"/>
      <c r="DN17" s="51"/>
      <c r="DO17" s="52">
        <f>SUM(DD17:DN17)</f>
        <v>0</v>
      </c>
      <c r="DP17" s="51"/>
      <c r="DQ17" s="51"/>
      <c r="DR17" s="51"/>
      <c r="DS17" s="51"/>
      <c r="DT17" s="51"/>
      <c r="DU17" s="51"/>
      <c r="DV17" s="51"/>
      <c r="DW17" s="51"/>
      <c r="DX17" s="51"/>
      <c r="DY17" s="51"/>
      <c r="DZ17" s="51"/>
      <c r="EA17" s="52">
        <f>SUM(DP17:DZ17)</f>
        <v>0</v>
      </c>
      <c r="EB17" s="51"/>
      <c r="EC17" s="51"/>
      <c r="ED17" s="51"/>
      <c r="EE17" s="51"/>
      <c r="EF17" s="51"/>
      <c r="EG17" s="51"/>
      <c r="EH17" s="51"/>
      <c r="EI17" s="51"/>
      <c r="EJ17" s="51"/>
      <c r="EK17" s="51"/>
      <c r="EL17" s="51"/>
      <c r="EM17" s="52">
        <f>SUM(EB17:EL17)</f>
        <v>0</v>
      </c>
      <c r="EN17" s="51"/>
      <c r="EO17" s="51"/>
      <c r="EP17" s="51"/>
      <c r="EQ17" s="51"/>
      <c r="ER17" s="51"/>
      <c r="ES17" s="51"/>
      <c r="ET17" s="51"/>
      <c r="EU17" s="51"/>
      <c r="EV17" s="51"/>
      <c r="EW17" s="51"/>
      <c r="EX17" s="51"/>
      <c r="EY17" s="52">
        <f>SUM(EN17:EX17)</f>
        <v>0</v>
      </c>
      <c r="EZ17" s="31">
        <f>SUM(AQ17,BC17,BO17,CA17,DO17,EA17,EM17,EY17)</f>
        <v>0</v>
      </c>
    </row>
    <row r="18" spans="2:312" ht="27" customHeight="1">
      <c r="B18" s="205" t="s">
        <v>789</v>
      </c>
      <c r="C18" s="27" t="s">
        <v>595</v>
      </c>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51"/>
      <c r="AG18" s="51"/>
      <c r="AH18" s="51"/>
      <c r="AI18" s="51"/>
      <c r="AJ18" s="51"/>
      <c r="AK18" s="51"/>
      <c r="AL18" s="51"/>
      <c r="AM18" s="51"/>
      <c r="AN18" s="51"/>
      <c r="AO18" s="51"/>
      <c r="AP18" s="51"/>
      <c r="AQ18" s="52">
        <f>SUM(AF18:AP18)</f>
        <v>0</v>
      </c>
      <c r="AR18" s="51"/>
      <c r="AS18" s="51"/>
      <c r="AT18" s="51"/>
      <c r="AU18" s="51"/>
      <c r="AV18" s="51"/>
      <c r="AW18" s="51"/>
      <c r="AX18" s="51"/>
      <c r="AY18" s="51"/>
      <c r="AZ18" s="51"/>
      <c r="BA18" s="51"/>
      <c r="BB18" s="51"/>
      <c r="BC18" s="52">
        <f>SUM(AR18:BB18)</f>
        <v>0</v>
      </c>
      <c r="BD18" s="51"/>
      <c r="BE18" s="51"/>
      <c r="BF18" s="51"/>
      <c r="BG18" s="51"/>
      <c r="BH18" s="51"/>
      <c r="BI18" s="51"/>
      <c r="BJ18" s="51"/>
      <c r="BK18" s="51"/>
      <c r="BL18" s="51"/>
      <c r="BM18" s="51"/>
      <c r="BN18" s="51"/>
      <c r="BO18" s="52">
        <f>SUM(BD18:BN18)</f>
        <v>0</v>
      </c>
      <c r="BP18" s="51"/>
      <c r="BQ18" s="51"/>
      <c r="BR18" s="51"/>
      <c r="BS18" s="51"/>
      <c r="BT18" s="51"/>
      <c r="BU18" s="51"/>
      <c r="BV18" s="51"/>
      <c r="BW18" s="51"/>
      <c r="BX18" s="51"/>
      <c r="BY18" s="51"/>
      <c r="BZ18" s="51"/>
      <c r="CA18" s="52">
        <f>SUM(BP18:BZ18)</f>
        <v>0</v>
      </c>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51"/>
      <c r="DE18" s="51"/>
      <c r="DF18" s="51"/>
      <c r="DG18" s="51"/>
      <c r="DH18" s="51"/>
      <c r="DI18" s="51"/>
      <c r="DJ18" s="51"/>
      <c r="DK18" s="51"/>
      <c r="DL18" s="51"/>
      <c r="DM18" s="51"/>
      <c r="DN18" s="51"/>
      <c r="DO18" s="52">
        <f>SUM(DD18:DN18)</f>
        <v>0</v>
      </c>
      <c r="DP18" s="51"/>
      <c r="DQ18" s="51"/>
      <c r="DR18" s="51"/>
      <c r="DS18" s="51"/>
      <c r="DT18" s="51"/>
      <c r="DU18" s="51"/>
      <c r="DV18" s="51"/>
      <c r="DW18" s="51"/>
      <c r="DX18" s="51"/>
      <c r="DY18" s="51"/>
      <c r="DZ18" s="51"/>
      <c r="EA18" s="52">
        <f>SUM(DP18:DZ18)</f>
        <v>0</v>
      </c>
      <c r="EB18" s="51"/>
      <c r="EC18" s="51"/>
      <c r="ED18" s="51"/>
      <c r="EE18" s="51"/>
      <c r="EF18" s="51"/>
      <c r="EG18" s="51"/>
      <c r="EH18" s="51"/>
      <c r="EI18" s="51"/>
      <c r="EJ18" s="51"/>
      <c r="EK18" s="51"/>
      <c r="EL18" s="51"/>
      <c r="EM18" s="52">
        <f>SUM(EB18:EL18)</f>
        <v>0</v>
      </c>
      <c r="EN18" s="51"/>
      <c r="EO18" s="51"/>
      <c r="EP18" s="51"/>
      <c r="EQ18" s="51"/>
      <c r="ER18" s="51"/>
      <c r="ES18" s="51"/>
      <c r="ET18" s="51"/>
      <c r="EU18" s="51"/>
      <c r="EV18" s="51"/>
      <c r="EW18" s="51"/>
      <c r="EX18" s="51"/>
      <c r="EY18" s="52">
        <f>SUM(EN18:EX18)</f>
        <v>0</v>
      </c>
      <c r="EZ18" s="31">
        <f>SUM(AQ18,BC18,BO18,CA18,DO18,EA18,EM18,EY18)</f>
        <v>0</v>
      </c>
    </row>
    <row r="19" spans="2:312" ht="27" customHeight="1">
      <c r="B19" s="204" t="s">
        <v>932</v>
      </c>
      <c r="C19" s="190"/>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row>
    <row r="20" spans="2:312" ht="27" customHeight="1">
      <c r="B20" s="205" t="s">
        <v>933</v>
      </c>
      <c r="C20" s="27" t="s">
        <v>598</v>
      </c>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51"/>
      <c r="AG20" s="51"/>
      <c r="AH20" s="51"/>
      <c r="AI20" s="51"/>
      <c r="AJ20" s="51"/>
      <c r="AK20" s="51"/>
      <c r="AL20" s="51"/>
      <c r="AM20" s="51"/>
      <c r="AN20" s="51"/>
      <c r="AO20" s="51"/>
      <c r="AP20" s="51"/>
      <c r="AQ20" s="52">
        <f>SUM(AF20:AP20)</f>
        <v>0</v>
      </c>
      <c r="AR20" s="51"/>
      <c r="AS20" s="51"/>
      <c r="AT20" s="51"/>
      <c r="AU20" s="51"/>
      <c r="AV20" s="51"/>
      <c r="AW20" s="51"/>
      <c r="AX20" s="51"/>
      <c r="AY20" s="51"/>
      <c r="AZ20" s="51"/>
      <c r="BA20" s="51"/>
      <c r="BB20" s="51"/>
      <c r="BC20" s="52">
        <f>SUM(AR20:BB20)</f>
        <v>0</v>
      </c>
      <c r="BD20" s="51"/>
      <c r="BE20" s="51"/>
      <c r="BF20" s="51"/>
      <c r="BG20" s="51"/>
      <c r="BH20" s="51"/>
      <c r="BI20" s="51"/>
      <c r="BJ20" s="51"/>
      <c r="BK20" s="51"/>
      <c r="BL20" s="51"/>
      <c r="BM20" s="51"/>
      <c r="BN20" s="51"/>
      <c r="BO20" s="52">
        <f>SUM(BD20:BN20)</f>
        <v>0</v>
      </c>
      <c r="BP20" s="51"/>
      <c r="BQ20" s="51"/>
      <c r="BR20" s="51"/>
      <c r="BS20" s="51"/>
      <c r="BT20" s="51"/>
      <c r="BU20" s="51"/>
      <c r="BV20" s="51"/>
      <c r="BW20" s="51"/>
      <c r="BX20" s="51"/>
      <c r="BY20" s="51"/>
      <c r="BZ20" s="51"/>
      <c r="CA20" s="52">
        <f>SUM(BP20:BZ20)</f>
        <v>0</v>
      </c>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51"/>
      <c r="DE20" s="51"/>
      <c r="DF20" s="51"/>
      <c r="DG20" s="51"/>
      <c r="DH20" s="51"/>
      <c r="DI20" s="51"/>
      <c r="DJ20" s="51"/>
      <c r="DK20" s="51"/>
      <c r="DL20" s="51"/>
      <c r="DM20" s="51"/>
      <c r="DN20" s="51"/>
      <c r="DO20" s="52">
        <f>SUM(DD20:DN20)</f>
        <v>0</v>
      </c>
      <c r="DP20" s="51"/>
      <c r="DQ20" s="51"/>
      <c r="DR20" s="51"/>
      <c r="DS20" s="51"/>
      <c r="DT20" s="51"/>
      <c r="DU20" s="51"/>
      <c r="DV20" s="51"/>
      <c r="DW20" s="51"/>
      <c r="DX20" s="51"/>
      <c r="DY20" s="51"/>
      <c r="DZ20" s="51"/>
      <c r="EA20" s="52">
        <f>SUM(DP20:DZ20)</f>
        <v>0</v>
      </c>
      <c r="EB20" s="51"/>
      <c r="EC20" s="51"/>
      <c r="ED20" s="51"/>
      <c r="EE20" s="51"/>
      <c r="EF20" s="51"/>
      <c r="EG20" s="51"/>
      <c r="EH20" s="51"/>
      <c r="EI20" s="51"/>
      <c r="EJ20" s="51"/>
      <c r="EK20" s="51"/>
      <c r="EL20" s="51"/>
      <c r="EM20" s="52">
        <f>SUM(EB20:EL20)</f>
        <v>0</v>
      </c>
      <c r="EN20" s="51"/>
      <c r="EO20" s="51"/>
      <c r="EP20" s="51"/>
      <c r="EQ20" s="51"/>
      <c r="ER20" s="51"/>
      <c r="ES20" s="51"/>
      <c r="ET20" s="51"/>
      <c r="EU20" s="51"/>
      <c r="EV20" s="51"/>
      <c r="EW20" s="51"/>
      <c r="EX20" s="51"/>
      <c r="EY20" s="52">
        <f>SUM(EN20:EX20)</f>
        <v>0</v>
      </c>
      <c r="EZ20" s="31">
        <f>SUM(AQ20,BC20,BO20,CA20,DO20,EA20,EM20,EY20)</f>
        <v>0</v>
      </c>
    </row>
    <row r="21" spans="2:312" ht="27" customHeight="1">
      <c r="B21" s="205" t="s">
        <v>934</v>
      </c>
      <c r="C21" s="27" t="s">
        <v>600</v>
      </c>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51"/>
      <c r="AG21" s="51"/>
      <c r="AH21" s="51"/>
      <c r="AI21" s="51"/>
      <c r="AJ21" s="51"/>
      <c r="AK21" s="51"/>
      <c r="AL21" s="51"/>
      <c r="AM21" s="51"/>
      <c r="AN21" s="51"/>
      <c r="AO21" s="51"/>
      <c r="AP21" s="51"/>
      <c r="AQ21" s="52">
        <f>SUM(AF21:AP21)</f>
        <v>0</v>
      </c>
      <c r="AR21" s="51"/>
      <c r="AS21" s="51"/>
      <c r="AT21" s="51"/>
      <c r="AU21" s="51"/>
      <c r="AV21" s="51"/>
      <c r="AW21" s="51"/>
      <c r="AX21" s="51"/>
      <c r="AY21" s="51"/>
      <c r="AZ21" s="51"/>
      <c r="BA21" s="51"/>
      <c r="BB21" s="51"/>
      <c r="BC21" s="52">
        <f>SUM(AR21:BB21)</f>
        <v>0</v>
      </c>
      <c r="BD21" s="51"/>
      <c r="BE21" s="51"/>
      <c r="BF21" s="51"/>
      <c r="BG21" s="51"/>
      <c r="BH21" s="51"/>
      <c r="BI21" s="51"/>
      <c r="BJ21" s="51"/>
      <c r="BK21" s="51"/>
      <c r="BL21" s="51"/>
      <c r="BM21" s="51"/>
      <c r="BN21" s="51"/>
      <c r="BO21" s="52">
        <f>SUM(BD21:BN21)</f>
        <v>0</v>
      </c>
      <c r="BP21" s="51"/>
      <c r="BQ21" s="51"/>
      <c r="BR21" s="51"/>
      <c r="BS21" s="51"/>
      <c r="BT21" s="51"/>
      <c r="BU21" s="51"/>
      <c r="BV21" s="51"/>
      <c r="BW21" s="51"/>
      <c r="BX21" s="51"/>
      <c r="BY21" s="51"/>
      <c r="BZ21" s="51"/>
      <c r="CA21" s="52">
        <f>SUM(BP21:BZ21)</f>
        <v>0</v>
      </c>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51"/>
      <c r="DE21" s="51"/>
      <c r="DF21" s="51"/>
      <c r="DG21" s="51"/>
      <c r="DH21" s="51"/>
      <c r="DI21" s="51"/>
      <c r="DJ21" s="51"/>
      <c r="DK21" s="51"/>
      <c r="DL21" s="51"/>
      <c r="DM21" s="51"/>
      <c r="DN21" s="51"/>
      <c r="DO21" s="52">
        <f>SUM(DD21:DN21)</f>
        <v>0</v>
      </c>
      <c r="DP21" s="51"/>
      <c r="DQ21" s="51"/>
      <c r="DR21" s="51"/>
      <c r="DS21" s="51"/>
      <c r="DT21" s="51"/>
      <c r="DU21" s="51"/>
      <c r="DV21" s="51"/>
      <c r="DW21" s="51"/>
      <c r="DX21" s="51"/>
      <c r="DY21" s="51"/>
      <c r="DZ21" s="51"/>
      <c r="EA21" s="52">
        <f>SUM(DP21:DZ21)</f>
        <v>0</v>
      </c>
      <c r="EB21" s="51"/>
      <c r="EC21" s="51"/>
      <c r="ED21" s="51"/>
      <c r="EE21" s="51"/>
      <c r="EF21" s="51"/>
      <c r="EG21" s="51"/>
      <c r="EH21" s="51"/>
      <c r="EI21" s="51"/>
      <c r="EJ21" s="51"/>
      <c r="EK21" s="51"/>
      <c r="EL21" s="51"/>
      <c r="EM21" s="52">
        <f>SUM(EB21:EL21)</f>
        <v>0</v>
      </c>
      <c r="EN21" s="51"/>
      <c r="EO21" s="51"/>
      <c r="EP21" s="51"/>
      <c r="EQ21" s="51"/>
      <c r="ER21" s="51"/>
      <c r="ES21" s="51"/>
      <c r="ET21" s="51"/>
      <c r="EU21" s="51"/>
      <c r="EV21" s="51"/>
      <c r="EW21" s="51"/>
      <c r="EX21" s="51"/>
      <c r="EY21" s="52">
        <f>SUM(EN21:EX21)</f>
        <v>0</v>
      </c>
      <c r="EZ21" s="31">
        <f>SUM(AQ21,BC21,BO21,CA21,DO21,EA21,EM21,EY21)</f>
        <v>0</v>
      </c>
    </row>
    <row r="22" spans="2:312" ht="27" customHeight="1">
      <c r="B22" s="204" t="s">
        <v>793</v>
      </c>
      <c r="C22" s="27" t="s">
        <v>602</v>
      </c>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54"/>
      <c r="AG22" s="73"/>
      <c r="AH22" s="73"/>
      <c r="AI22" s="73"/>
      <c r="AJ22" s="73"/>
      <c r="AK22" s="73"/>
      <c r="AL22" s="73"/>
      <c r="AM22" s="73"/>
      <c r="AN22" s="73"/>
      <c r="AO22" s="73"/>
      <c r="AP22" s="73"/>
      <c r="AQ22" s="54"/>
      <c r="AR22" s="73"/>
      <c r="AS22" s="73"/>
      <c r="AT22" s="73"/>
      <c r="AU22" s="73"/>
      <c r="AV22" s="73"/>
      <c r="AW22" s="73"/>
      <c r="AX22" s="73"/>
      <c r="AY22" s="73"/>
      <c r="AZ22" s="73"/>
      <c r="BA22" s="73"/>
      <c r="BB22" s="73"/>
      <c r="BC22" s="54"/>
      <c r="BD22" s="73"/>
      <c r="BE22" s="73"/>
      <c r="BF22" s="73"/>
      <c r="BG22" s="73"/>
      <c r="BH22" s="73"/>
      <c r="BI22" s="73"/>
      <c r="BJ22" s="73"/>
      <c r="BK22" s="73"/>
      <c r="BL22" s="73"/>
      <c r="BM22" s="73"/>
      <c r="BN22" s="73"/>
      <c r="BO22" s="54"/>
      <c r="BP22" s="73"/>
      <c r="BQ22" s="73"/>
      <c r="BR22" s="73"/>
      <c r="BS22" s="73"/>
      <c r="BT22" s="73"/>
      <c r="BU22" s="73"/>
      <c r="BV22" s="73"/>
      <c r="BW22" s="73"/>
      <c r="BX22" s="73"/>
      <c r="BY22" s="73"/>
      <c r="BZ22" s="73"/>
      <c r="CA22" s="54"/>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54"/>
      <c r="DE22" s="73"/>
      <c r="DF22" s="73"/>
      <c r="DG22" s="73"/>
      <c r="DH22" s="73"/>
      <c r="DI22" s="73"/>
      <c r="DJ22" s="73"/>
      <c r="DK22" s="73"/>
      <c r="DL22" s="73"/>
      <c r="DM22" s="73"/>
      <c r="DN22" s="73"/>
      <c r="DO22" s="54"/>
      <c r="DP22" s="73"/>
      <c r="DQ22" s="73"/>
      <c r="DR22" s="73"/>
      <c r="DS22" s="73"/>
      <c r="DT22" s="73"/>
      <c r="DU22" s="73"/>
      <c r="DV22" s="73"/>
      <c r="DW22" s="73"/>
      <c r="DX22" s="73"/>
      <c r="DY22" s="73"/>
      <c r="DZ22" s="73"/>
      <c r="EA22" s="54"/>
      <c r="EB22" s="73"/>
      <c r="EC22" s="73"/>
      <c r="ED22" s="73"/>
      <c r="EE22" s="73"/>
      <c r="EF22" s="73"/>
      <c r="EG22" s="73"/>
      <c r="EH22" s="73"/>
      <c r="EI22" s="73"/>
      <c r="EJ22" s="73"/>
      <c r="EK22" s="73"/>
      <c r="EL22" s="73"/>
      <c r="EM22" s="54"/>
      <c r="EN22" s="73"/>
      <c r="EO22" s="73"/>
      <c r="EP22" s="73"/>
      <c r="EQ22" s="73"/>
      <c r="ER22" s="73"/>
      <c r="ES22" s="73"/>
      <c r="ET22" s="73"/>
      <c r="EU22" s="73"/>
      <c r="EV22" s="73"/>
      <c r="EW22" s="73"/>
      <c r="EX22" s="73"/>
      <c r="EY22" s="73"/>
      <c r="EZ22" s="73"/>
    </row>
    <row r="23" spans="2:312" ht="15" customHeight="1">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row>
    <row r="24" spans="2:312" ht="15" customHeight="1">
      <c r="B24" s="20" t="s">
        <v>794</v>
      </c>
      <c r="C24" s="200"/>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9"/>
    </row>
    <row r="25" spans="2:312" ht="15" customHeight="1">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row>
    <row r="26" spans="2:312" ht="27" customHeight="1">
      <c r="B26" s="407" t="s">
        <v>540</v>
      </c>
      <c r="C26" s="408"/>
      <c r="D26" s="61" t="s">
        <v>930</v>
      </c>
      <c r="E26" s="61" t="s">
        <v>542</v>
      </c>
      <c r="F26" s="61" t="s">
        <v>543</v>
      </c>
      <c r="G26" s="61" t="s">
        <v>544</v>
      </c>
      <c r="H26" s="61" t="s">
        <v>545</v>
      </c>
      <c r="I26" s="61" t="s">
        <v>546</v>
      </c>
      <c r="J26" s="61" t="s">
        <v>547</v>
      </c>
      <c r="K26" s="61" t="s">
        <v>548</v>
      </c>
      <c r="L26" s="61" t="s">
        <v>549</v>
      </c>
      <c r="M26" s="61" t="s">
        <v>550</v>
      </c>
      <c r="N26" s="61" t="s">
        <v>551</v>
      </c>
      <c r="O26" s="61" t="s">
        <v>552</v>
      </c>
      <c r="P26" s="61" t="s">
        <v>553</v>
      </c>
      <c r="Q26" s="61" t="s">
        <v>554</v>
      </c>
      <c r="R26" s="61" t="s">
        <v>555</v>
      </c>
      <c r="S26" s="61" t="s">
        <v>556</v>
      </c>
      <c r="T26" s="61" t="s">
        <v>557</v>
      </c>
      <c r="U26" s="61" t="s">
        <v>558</v>
      </c>
      <c r="V26" s="61" t="s">
        <v>559</v>
      </c>
      <c r="W26" s="61" t="s">
        <v>560</v>
      </c>
      <c r="X26" s="61" t="s">
        <v>561</v>
      </c>
      <c r="Y26" s="61" t="s">
        <v>562</v>
      </c>
      <c r="Z26" s="61" t="s">
        <v>563</v>
      </c>
      <c r="AA26" s="61" t="s">
        <v>564</v>
      </c>
      <c r="AB26" s="61" t="s">
        <v>565</v>
      </c>
      <c r="AC26" s="61" t="s">
        <v>620</v>
      </c>
      <c r="AD26" s="61" t="s">
        <v>621</v>
      </c>
      <c r="AE26" s="61" t="s">
        <v>622</v>
      </c>
      <c r="AF26" s="61" t="s">
        <v>623</v>
      </c>
      <c r="AG26" s="61" t="s">
        <v>624</v>
      </c>
      <c r="AH26" s="61" t="s">
        <v>625</v>
      </c>
      <c r="AI26" s="61" t="s">
        <v>626</v>
      </c>
      <c r="AJ26" s="61" t="s">
        <v>627</v>
      </c>
      <c r="AK26" s="61" t="s">
        <v>628</v>
      </c>
      <c r="AL26" s="61" t="s">
        <v>629</v>
      </c>
      <c r="AM26" s="61" t="s">
        <v>630</v>
      </c>
      <c r="AN26" s="61" t="s">
        <v>631</v>
      </c>
      <c r="AO26" s="61" t="s">
        <v>632</v>
      </c>
      <c r="AP26" s="61" t="s">
        <v>633</v>
      </c>
      <c r="AQ26" s="61" t="s">
        <v>634</v>
      </c>
      <c r="AR26" s="61" t="s">
        <v>635</v>
      </c>
      <c r="AS26" s="61" t="s">
        <v>636</v>
      </c>
      <c r="AT26" s="61" t="s">
        <v>637</v>
      </c>
      <c r="AU26" s="61" t="s">
        <v>638</v>
      </c>
      <c r="AV26" s="61" t="s">
        <v>639</v>
      </c>
      <c r="AW26" s="61" t="s">
        <v>640</v>
      </c>
      <c r="AX26" s="61" t="s">
        <v>641</v>
      </c>
      <c r="AY26" s="61" t="s">
        <v>642</v>
      </c>
      <c r="AZ26" s="61" t="s">
        <v>643</v>
      </c>
      <c r="BA26" s="61" t="s">
        <v>644</v>
      </c>
      <c r="BB26" s="61" t="s">
        <v>645</v>
      </c>
      <c r="BC26" s="61" t="s">
        <v>646</v>
      </c>
      <c r="BD26" s="61" t="s">
        <v>647</v>
      </c>
      <c r="BE26" s="61" t="s">
        <v>648</v>
      </c>
      <c r="BF26" s="61" t="s">
        <v>649</v>
      </c>
      <c r="BG26" s="61" t="s">
        <v>650</v>
      </c>
      <c r="BH26" s="61" t="s">
        <v>651</v>
      </c>
      <c r="BI26" s="61" t="s">
        <v>652</v>
      </c>
      <c r="BJ26" s="61" t="s">
        <v>653</v>
      </c>
      <c r="BK26" s="61" t="s">
        <v>654</v>
      </c>
      <c r="BL26" s="61" t="s">
        <v>655</v>
      </c>
      <c r="BM26" s="61" t="s">
        <v>656</v>
      </c>
      <c r="BN26" s="61" t="s">
        <v>657</v>
      </c>
      <c r="BO26" s="61" t="s">
        <v>658</v>
      </c>
      <c r="BP26" s="61" t="s">
        <v>659</v>
      </c>
      <c r="BQ26" s="61" t="s">
        <v>660</v>
      </c>
      <c r="BR26" s="61" t="s">
        <v>661</v>
      </c>
      <c r="BS26" s="61" t="s">
        <v>662</v>
      </c>
      <c r="BT26" s="61" t="s">
        <v>663</v>
      </c>
      <c r="BU26" s="61" t="s">
        <v>664</v>
      </c>
      <c r="BV26" s="61" t="s">
        <v>665</v>
      </c>
      <c r="BW26" s="61" t="s">
        <v>666</v>
      </c>
      <c r="BX26" s="61" t="s">
        <v>667</v>
      </c>
      <c r="BY26" s="61" t="s">
        <v>668</v>
      </c>
      <c r="BZ26" s="61" t="s">
        <v>669</v>
      </c>
      <c r="CA26" s="61" t="s">
        <v>670</v>
      </c>
      <c r="CB26" s="61" t="s">
        <v>671</v>
      </c>
      <c r="CC26" s="61" t="s">
        <v>672</v>
      </c>
      <c r="CD26" s="61" t="s">
        <v>673</v>
      </c>
      <c r="CE26" s="61" t="s">
        <v>674</v>
      </c>
      <c r="CF26" s="61" t="s">
        <v>675</v>
      </c>
      <c r="CG26" s="61" t="s">
        <v>676</v>
      </c>
      <c r="CH26" s="61" t="s">
        <v>677</v>
      </c>
      <c r="CI26" s="61" t="s">
        <v>678</v>
      </c>
      <c r="CJ26" s="61" t="s">
        <v>679</v>
      </c>
      <c r="CK26" s="61" t="s">
        <v>680</v>
      </c>
      <c r="CL26" s="61" t="s">
        <v>681</v>
      </c>
      <c r="CM26" s="61" t="s">
        <v>682</v>
      </c>
      <c r="CN26" s="61" t="s">
        <v>683</v>
      </c>
      <c r="CO26" s="61" t="s">
        <v>684</v>
      </c>
      <c r="CP26" s="61" t="s">
        <v>685</v>
      </c>
      <c r="CQ26" s="61" t="s">
        <v>686</v>
      </c>
      <c r="CR26" s="61" t="s">
        <v>687</v>
      </c>
      <c r="CS26" s="61" t="s">
        <v>688</v>
      </c>
      <c r="CT26" s="61" t="s">
        <v>689</v>
      </c>
      <c r="CU26" s="61" t="s">
        <v>690</v>
      </c>
      <c r="CV26" s="61" t="s">
        <v>691</v>
      </c>
      <c r="CW26" s="61" t="s">
        <v>692</v>
      </c>
      <c r="CX26" s="61" t="s">
        <v>693</v>
      </c>
      <c r="CY26" s="61" t="s">
        <v>694</v>
      </c>
      <c r="CZ26" s="61" t="s">
        <v>695</v>
      </c>
      <c r="DA26" s="61" t="s">
        <v>696</v>
      </c>
      <c r="DB26" s="61" t="s">
        <v>697</v>
      </c>
      <c r="DC26" s="61" t="s">
        <v>698</v>
      </c>
      <c r="DD26" s="61" t="s">
        <v>699</v>
      </c>
      <c r="DE26" s="61" t="s">
        <v>700</v>
      </c>
      <c r="DF26" s="61" t="s">
        <v>701</v>
      </c>
      <c r="DG26" s="61" t="s">
        <v>702</v>
      </c>
      <c r="DH26" s="61" t="s">
        <v>703</v>
      </c>
      <c r="DI26" s="61" t="s">
        <v>704</v>
      </c>
      <c r="DJ26" s="61" t="s">
        <v>705</v>
      </c>
      <c r="DK26" s="61" t="s">
        <v>706</v>
      </c>
      <c r="DL26" s="61" t="s">
        <v>707</v>
      </c>
      <c r="DM26" s="61" t="s">
        <v>708</v>
      </c>
      <c r="DN26" s="61" t="s">
        <v>709</v>
      </c>
      <c r="DO26" s="61" t="s">
        <v>710</v>
      </c>
      <c r="DP26" s="61" t="s">
        <v>711</v>
      </c>
      <c r="DQ26" s="61" t="s">
        <v>712</v>
      </c>
      <c r="DR26" s="61" t="s">
        <v>713</v>
      </c>
      <c r="DS26" s="61" t="s">
        <v>714</v>
      </c>
      <c r="DT26" s="61" t="s">
        <v>715</v>
      </c>
      <c r="DU26" s="61" t="s">
        <v>716</v>
      </c>
      <c r="DV26" s="61" t="s">
        <v>717</v>
      </c>
      <c r="DW26" s="61" t="s">
        <v>718</v>
      </c>
      <c r="DX26" s="61" t="s">
        <v>719</v>
      </c>
      <c r="DY26" s="61" t="s">
        <v>720</v>
      </c>
      <c r="DZ26" s="61" t="s">
        <v>721</v>
      </c>
      <c r="EA26" s="61" t="s">
        <v>722</v>
      </c>
      <c r="EB26" s="61" t="s">
        <v>723</v>
      </c>
      <c r="EC26" s="61" t="s">
        <v>724</v>
      </c>
      <c r="ED26" s="61" t="s">
        <v>725</v>
      </c>
      <c r="EE26" s="61" t="s">
        <v>726</v>
      </c>
      <c r="EF26" s="61" t="s">
        <v>727</v>
      </c>
      <c r="EG26" s="61" t="s">
        <v>728</v>
      </c>
      <c r="EH26" s="61" t="s">
        <v>729</v>
      </c>
      <c r="EI26" s="61" t="s">
        <v>730</v>
      </c>
      <c r="EJ26" s="61" t="s">
        <v>731</v>
      </c>
      <c r="EK26" s="61" t="s">
        <v>732</v>
      </c>
      <c r="EL26" s="61" t="s">
        <v>733</v>
      </c>
      <c r="EM26" s="61" t="s">
        <v>734</v>
      </c>
      <c r="EN26" s="61" t="s">
        <v>735</v>
      </c>
      <c r="EO26" s="61" t="s">
        <v>736</v>
      </c>
      <c r="EP26" s="61" t="s">
        <v>737</v>
      </c>
      <c r="EQ26" s="61" t="s">
        <v>738</v>
      </c>
      <c r="ER26" s="61" t="s">
        <v>739</v>
      </c>
      <c r="ES26" s="61" t="s">
        <v>740</v>
      </c>
      <c r="ET26" s="61" t="s">
        <v>741</v>
      </c>
      <c r="EU26" s="61" t="s">
        <v>742</v>
      </c>
      <c r="EV26" s="61" t="s">
        <v>743</v>
      </c>
      <c r="EW26" s="61" t="s">
        <v>744</v>
      </c>
      <c r="EX26" s="61" t="s">
        <v>745</v>
      </c>
      <c r="EY26" s="61" t="s">
        <v>746</v>
      </c>
      <c r="EZ26" s="61" t="s">
        <v>747</v>
      </c>
    </row>
    <row r="27" spans="2:312" ht="27" customHeight="1">
      <c r="B27" s="409" t="s">
        <v>566</v>
      </c>
      <c r="C27" s="410"/>
      <c r="D27" s="446" t="s">
        <v>748</v>
      </c>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8"/>
      <c r="AF27" s="446" t="s">
        <v>749</v>
      </c>
      <c r="AG27" s="447"/>
      <c r="AH27" s="447"/>
      <c r="AI27" s="447"/>
      <c r="AJ27" s="447"/>
      <c r="AK27" s="447"/>
      <c r="AL27" s="447"/>
      <c r="AM27" s="447"/>
      <c r="AN27" s="447"/>
      <c r="AO27" s="447"/>
      <c r="AP27" s="447"/>
      <c r="AQ27" s="448"/>
      <c r="AR27" s="446" t="s">
        <v>750</v>
      </c>
      <c r="AS27" s="447"/>
      <c r="AT27" s="447"/>
      <c r="AU27" s="447"/>
      <c r="AV27" s="447"/>
      <c r="AW27" s="447"/>
      <c r="AX27" s="447"/>
      <c r="AY27" s="447"/>
      <c r="AZ27" s="447"/>
      <c r="BA27" s="447"/>
      <c r="BB27" s="447"/>
      <c r="BC27" s="448"/>
      <c r="BD27" s="446" t="s">
        <v>751</v>
      </c>
      <c r="BE27" s="447"/>
      <c r="BF27" s="447"/>
      <c r="BG27" s="447"/>
      <c r="BH27" s="447"/>
      <c r="BI27" s="447"/>
      <c r="BJ27" s="447"/>
      <c r="BK27" s="447"/>
      <c r="BL27" s="447"/>
      <c r="BM27" s="447"/>
      <c r="BN27" s="447"/>
      <c r="BO27" s="448"/>
      <c r="BP27" s="449" t="s">
        <v>752</v>
      </c>
      <c r="BQ27" s="449"/>
      <c r="BR27" s="449"/>
      <c r="BS27" s="449"/>
      <c r="BT27" s="449"/>
      <c r="BU27" s="449"/>
      <c r="BV27" s="449"/>
      <c r="BW27" s="449"/>
      <c r="BX27" s="449"/>
      <c r="BY27" s="449"/>
      <c r="BZ27" s="449"/>
      <c r="CA27" s="449"/>
      <c r="CB27" s="446" t="s">
        <v>753</v>
      </c>
      <c r="CC27" s="447"/>
      <c r="CD27" s="447"/>
      <c r="CE27" s="447"/>
      <c r="CF27" s="447"/>
      <c r="CG27" s="447"/>
      <c r="CH27" s="447"/>
      <c r="CI27" s="447"/>
      <c r="CJ27" s="447"/>
      <c r="CK27" s="447"/>
      <c r="CL27" s="447"/>
      <c r="CM27" s="447"/>
      <c r="CN27" s="447"/>
      <c r="CO27" s="447"/>
      <c r="CP27" s="447"/>
      <c r="CQ27" s="447"/>
      <c r="CR27" s="447"/>
      <c r="CS27" s="447"/>
      <c r="CT27" s="447"/>
      <c r="CU27" s="447"/>
      <c r="CV27" s="447"/>
      <c r="CW27" s="447"/>
      <c r="CX27" s="447"/>
      <c r="CY27" s="447"/>
      <c r="CZ27" s="447"/>
      <c r="DA27" s="447"/>
      <c r="DB27" s="447"/>
      <c r="DC27" s="448"/>
      <c r="DD27" s="446" t="s">
        <v>754</v>
      </c>
      <c r="DE27" s="447"/>
      <c r="DF27" s="447"/>
      <c r="DG27" s="447"/>
      <c r="DH27" s="447"/>
      <c r="DI27" s="447"/>
      <c r="DJ27" s="447"/>
      <c r="DK27" s="447"/>
      <c r="DL27" s="447"/>
      <c r="DM27" s="447"/>
      <c r="DN27" s="447"/>
      <c r="DO27" s="448"/>
      <c r="DP27" s="446" t="s">
        <v>755</v>
      </c>
      <c r="DQ27" s="447"/>
      <c r="DR27" s="447"/>
      <c r="DS27" s="447"/>
      <c r="DT27" s="447"/>
      <c r="DU27" s="447"/>
      <c r="DV27" s="447"/>
      <c r="DW27" s="447"/>
      <c r="DX27" s="447"/>
      <c r="DY27" s="447"/>
      <c r="DZ27" s="447"/>
      <c r="EA27" s="448"/>
      <c r="EB27" s="446" t="s">
        <v>756</v>
      </c>
      <c r="EC27" s="447"/>
      <c r="ED27" s="447"/>
      <c r="EE27" s="447"/>
      <c r="EF27" s="447"/>
      <c r="EG27" s="447"/>
      <c r="EH27" s="447"/>
      <c r="EI27" s="447"/>
      <c r="EJ27" s="447"/>
      <c r="EK27" s="447"/>
      <c r="EL27" s="447"/>
      <c r="EM27" s="448"/>
      <c r="EN27" s="449" t="s">
        <v>757</v>
      </c>
      <c r="EO27" s="449"/>
      <c r="EP27" s="449"/>
      <c r="EQ27" s="449"/>
      <c r="ER27" s="449"/>
      <c r="ES27" s="449"/>
      <c r="ET27" s="449"/>
      <c r="EU27" s="449"/>
      <c r="EV27" s="449"/>
      <c r="EW27" s="449"/>
      <c r="EX27" s="449"/>
      <c r="EY27" s="449"/>
      <c r="EZ27" s="450" t="s">
        <v>767</v>
      </c>
    </row>
    <row r="28" spans="2:312" s="22" customFormat="1" ht="27" customHeight="1">
      <c r="B28" s="411"/>
      <c r="C28" s="412"/>
      <c r="D28" s="427" t="s">
        <v>570</v>
      </c>
      <c r="E28" s="428"/>
      <c r="F28" s="428"/>
      <c r="G28" s="429"/>
      <c r="H28" s="427" t="s">
        <v>759</v>
      </c>
      <c r="I28" s="429"/>
      <c r="J28" s="398" t="s">
        <v>583</v>
      </c>
      <c r="K28" s="420" t="s">
        <v>584</v>
      </c>
      <c r="L28" s="430"/>
      <c r="M28" s="430"/>
      <c r="N28" s="401"/>
      <c r="O28" s="422" t="s">
        <v>760</v>
      </c>
      <c r="P28" s="427" t="s">
        <v>761</v>
      </c>
      <c r="Q28" s="428"/>
      <c r="R28" s="429"/>
      <c r="S28" s="431" t="s">
        <v>574</v>
      </c>
      <c r="T28" s="402" t="s">
        <v>575</v>
      </c>
      <c r="U28" s="421" t="s">
        <v>768</v>
      </c>
      <c r="V28" s="421"/>
      <c r="W28" s="427" t="s">
        <v>763</v>
      </c>
      <c r="X28" s="428"/>
      <c r="Y28" s="429"/>
      <c r="Z28" s="420" t="s">
        <v>764</v>
      </c>
      <c r="AA28" s="401"/>
      <c r="AB28" s="427" t="s">
        <v>578</v>
      </c>
      <c r="AC28" s="428"/>
      <c r="AD28" s="429"/>
      <c r="AE28" s="422" t="s">
        <v>765</v>
      </c>
      <c r="AF28" s="422" t="s">
        <v>579</v>
      </c>
      <c r="AG28" s="425" t="s">
        <v>571</v>
      </c>
      <c r="AH28" s="421" t="s">
        <v>572</v>
      </c>
      <c r="AI28" s="421"/>
      <c r="AJ28" s="421"/>
      <c r="AK28" s="421" t="s">
        <v>573</v>
      </c>
      <c r="AL28" s="402" t="s">
        <v>581</v>
      </c>
      <c r="AM28" s="421" t="s">
        <v>576</v>
      </c>
      <c r="AN28" s="420" t="s">
        <v>764</v>
      </c>
      <c r="AO28" s="401"/>
      <c r="AP28" s="46" t="s">
        <v>578</v>
      </c>
      <c r="AQ28" s="422" t="s">
        <v>765</v>
      </c>
      <c r="AR28" s="422" t="s">
        <v>579</v>
      </c>
      <c r="AS28" s="421" t="s">
        <v>571</v>
      </c>
      <c r="AT28" s="421" t="s">
        <v>572</v>
      </c>
      <c r="AU28" s="421"/>
      <c r="AV28" s="421"/>
      <c r="AW28" s="421" t="s">
        <v>573</v>
      </c>
      <c r="AX28" s="398" t="s">
        <v>581</v>
      </c>
      <c r="AY28" s="421" t="s">
        <v>576</v>
      </c>
      <c r="AZ28" s="420" t="s">
        <v>764</v>
      </c>
      <c r="BA28" s="401"/>
      <c r="BB28" s="46" t="s">
        <v>578</v>
      </c>
      <c r="BC28" s="422" t="s">
        <v>767</v>
      </c>
      <c r="BD28" s="422" t="s">
        <v>579</v>
      </c>
      <c r="BE28" s="425" t="s">
        <v>571</v>
      </c>
      <c r="BF28" s="421" t="s">
        <v>572</v>
      </c>
      <c r="BG28" s="421"/>
      <c r="BH28" s="421"/>
      <c r="BI28" s="421" t="s">
        <v>573</v>
      </c>
      <c r="BJ28" s="402" t="s">
        <v>581</v>
      </c>
      <c r="BK28" s="421" t="s">
        <v>576</v>
      </c>
      <c r="BL28" s="420" t="s">
        <v>764</v>
      </c>
      <c r="BM28" s="401"/>
      <c r="BN28" s="46" t="s">
        <v>578</v>
      </c>
      <c r="BO28" s="422" t="s">
        <v>767</v>
      </c>
      <c r="BP28" s="422" t="s">
        <v>579</v>
      </c>
      <c r="BQ28" s="423" t="s">
        <v>571</v>
      </c>
      <c r="BR28" s="421" t="s">
        <v>572</v>
      </c>
      <c r="BS28" s="421"/>
      <c r="BT28" s="421"/>
      <c r="BU28" s="423" t="s">
        <v>573</v>
      </c>
      <c r="BV28" s="424" t="s">
        <v>581</v>
      </c>
      <c r="BW28" s="423" t="s">
        <v>576</v>
      </c>
      <c r="BX28" s="420" t="s">
        <v>764</v>
      </c>
      <c r="BY28" s="401"/>
      <c r="BZ28" s="46" t="s">
        <v>578</v>
      </c>
      <c r="CA28" s="421" t="s">
        <v>765</v>
      </c>
      <c r="CB28" s="427" t="s">
        <v>570</v>
      </c>
      <c r="CC28" s="428"/>
      <c r="CD28" s="428"/>
      <c r="CE28" s="429"/>
      <c r="CF28" s="427" t="s">
        <v>759</v>
      </c>
      <c r="CG28" s="429"/>
      <c r="CH28" s="398" t="s">
        <v>583</v>
      </c>
      <c r="CI28" s="420" t="s">
        <v>584</v>
      </c>
      <c r="CJ28" s="430"/>
      <c r="CK28" s="430"/>
      <c r="CL28" s="401"/>
      <c r="CM28" s="422" t="s">
        <v>760</v>
      </c>
      <c r="CN28" s="427" t="s">
        <v>761</v>
      </c>
      <c r="CO28" s="428"/>
      <c r="CP28" s="429"/>
      <c r="CQ28" s="431" t="s">
        <v>574</v>
      </c>
      <c r="CR28" s="402" t="s">
        <v>575</v>
      </c>
      <c r="CS28" s="421" t="s">
        <v>768</v>
      </c>
      <c r="CT28" s="421"/>
      <c r="CU28" s="427" t="s">
        <v>763</v>
      </c>
      <c r="CV28" s="428"/>
      <c r="CW28" s="429"/>
      <c r="CX28" s="420" t="s">
        <v>764</v>
      </c>
      <c r="CY28" s="401"/>
      <c r="CZ28" s="427" t="s">
        <v>578</v>
      </c>
      <c r="DA28" s="428"/>
      <c r="DB28" s="429"/>
      <c r="DC28" s="422" t="s">
        <v>765</v>
      </c>
      <c r="DD28" s="422" t="s">
        <v>579</v>
      </c>
      <c r="DE28" s="425" t="s">
        <v>571</v>
      </c>
      <c r="DF28" s="421" t="s">
        <v>572</v>
      </c>
      <c r="DG28" s="421"/>
      <c r="DH28" s="421"/>
      <c r="DI28" s="421" t="s">
        <v>573</v>
      </c>
      <c r="DJ28" s="402" t="s">
        <v>581</v>
      </c>
      <c r="DK28" s="421" t="s">
        <v>576</v>
      </c>
      <c r="DL28" s="420" t="s">
        <v>764</v>
      </c>
      <c r="DM28" s="401"/>
      <c r="DN28" s="46" t="s">
        <v>578</v>
      </c>
      <c r="DO28" s="422" t="s">
        <v>765</v>
      </c>
      <c r="DP28" s="422" t="s">
        <v>579</v>
      </c>
      <c r="DQ28" s="421" t="s">
        <v>571</v>
      </c>
      <c r="DR28" s="421" t="s">
        <v>572</v>
      </c>
      <c r="DS28" s="421"/>
      <c r="DT28" s="421"/>
      <c r="DU28" s="421" t="s">
        <v>573</v>
      </c>
      <c r="DV28" s="398" t="s">
        <v>581</v>
      </c>
      <c r="DW28" s="421" t="s">
        <v>576</v>
      </c>
      <c r="DX28" s="420" t="s">
        <v>764</v>
      </c>
      <c r="DY28" s="401"/>
      <c r="DZ28" s="46" t="s">
        <v>578</v>
      </c>
      <c r="EA28" s="422" t="s">
        <v>767</v>
      </c>
      <c r="EB28" s="422" t="s">
        <v>579</v>
      </c>
      <c r="EC28" s="425" t="s">
        <v>571</v>
      </c>
      <c r="ED28" s="421" t="s">
        <v>572</v>
      </c>
      <c r="EE28" s="421"/>
      <c r="EF28" s="421"/>
      <c r="EG28" s="421" t="s">
        <v>573</v>
      </c>
      <c r="EH28" s="402" t="s">
        <v>581</v>
      </c>
      <c r="EI28" s="421" t="s">
        <v>576</v>
      </c>
      <c r="EJ28" s="420" t="s">
        <v>764</v>
      </c>
      <c r="EK28" s="401"/>
      <c r="EL28" s="46" t="s">
        <v>578</v>
      </c>
      <c r="EM28" s="422" t="s">
        <v>767</v>
      </c>
      <c r="EN28" s="422" t="s">
        <v>579</v>
      </c>
      <c r="EO28" s="423" t="s">
        <v>571</v>
      </c>
      <c r="EP28" s="421" t="s">
        <v>572</v>
      </c>
      <c r="EQ28" s="421"/>
      <c r="ER28" s="421"/>
      <c r="ES28" s="423" t="s">
        <v>573</v>
      </c>
      <c r="ET28" s="424" t="s">
        <v>581</v>
      </c>
      <c r="EU28" s="423" t="s">
        <v>576</v>
      </c>
      <c r="EV28" s="420" t="s">
        <v>764</v>
      </c>
      <c r="EW28" s="401"/>
      <c r="EX28" s="46" t="s">
        <v>578</v>
      </c>
      <c r="EY28" s="421" t="s">
        <v>765</v>
      </c>
      <c r="EZ28" s="451"/>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row>
    <row r="29" spans="2:312" s="63" customFormat="1" ht="51" customHeight="1">
      <c r="B29" s="411"/>
      <c r="C29" s="412"/>
      <c r="D29" s="62" t="s">
        <v>769</v>
      </c>
      <c r="E29" s="62" t="s">
        <v>770</v>
      </c>
      <c r="F29" s="62" t="s">
        <v>771</v>
      </c>
      <c r="G29" s="62" t="s">
        <v>772</v>
      </c>
      <c r="H29" s="62" t="s">
        <v>773</v>
      </c>
      <c r="I29" s="62" t="s">
        <v>774</v>
      </c>
      <c r="J29" s="399"/>
      <c r="K29" s="62" t="s">
        <v>775</v>
      </c>
      <c r="L29" s="62" t="s">
        <v>776</v>
      </c>
      <c r="M29" s="62" t="s">
        <v>777</v>
      </c>
      <c r="N29" s="62" t="s">
        <v>778</v>
      </c>
      <c r="O29" s="423"/>
      <c r="P29" s="62" t="s">
        <v>779</v>
      </c>
      <c r="Q29" s="185" t="s">
        <v>780</v>
      </c>
      <c r="R29" s="62" t="s">
        <v>781</v>
      </c>
      <c r="S29" s="432"/>
      <c r="T29" s="402"/>
      <c r="U29" s="185" t="s">
        <v>782</v>
      </c>
      <c r="V29" s="62" t="s">
        <v>783</v>
      </c>
      <c r="W29" s="62" t="s">
        <v>784</v>
      </c>
      <c r="X29" s="62" t="s">
        <v>785</v>
      </c>
      <c r="Y29" s="62" t="s">
        <v>778</v>
      </c>
      <c r="Z29" s="185" t="s">
        <v>588</v>
      </c>
      <c r="AA29" s="185" t="s">
        <v>32</v>
      </c>
      <c r="AB29" s="47" t="s">
        <v>786</v>
      </c>
      <c r="AC29" s="62" t="s">
        <v>787</v>
      </c>
      <c r="AD29" s="62" t="s">
        <v>778</v>
      </c>
      <c r="AE29" s="423"/>
      <c r="AF29" s="423"/>
      <c r="AG29" s="426"/>
      <c r="AH29" s="185" t="s">
        <v>583</v>
      </c>
      <c r="AI29" s="185" t="s">
        <v>584</v>
      </c>
      <c r="AJ29" s="62" t="s">
        <v>585</v>
      </c>
      <c r="AK29" s="421"/>
      <c r="AL29" s="402"/>
      <c r="AM29" s="421"/>
      <c r="AN29" s="185" t="s">
        <v>588</v>
      </c>
      <c r="AO29" s="185" t="s">
        <v>32</v>
      </c>
      <c r="AP29" s="47" t="s">
        <v>786</v>
      </c>
      <c r="AQ29" s="423"/>
      <c r="AR29" s="423"/>
      <c r="AS29" s="421"/>
      <c r="AT29" s="185" t="s">
        <v>583</v>
      </c>
      <c r="AU29" s="185" t="s">
        <v>584</v>
      </c>
      <c r="AV29" s="62" t="s">
        <v>585</v>
      </c>
      <c r="AW29" s="421"/>
      <c r="AX29" s="399"/>
      <c r="AY29" s="421"/>
      <c r="AZ29" s="185" t="s">
        <v>588</v>
      </c>
      <c r="BA29" s="185" t="s">
        <v>32</v>
      </c>
      <c r="BB29" s="47" t="s">
        <v>786</v>
      </c>
      <c r="BC29" s="423"/>
      <c r="BD29" s="423"/>
      <c r="BE29" s="426"/>
      <c r="BF29" s="185" t="s">
        <v>583</v>
      </c>
      <c r="BG29" s="185" t="s">
        <v>584</v>
      </c>
      <c r="BH29" s="62" t="s">
        <v>585</v>
      </c>
      <c r="BI29" s="421"/>
      <c r="BJ29" s="402"/>
      <c r="BK29" s="421"/>
      <c r="BL29" s="185" t="s">
        <v>588</v>
      </c>
      <c r="BM29" s="185" t="s">
        <v>32</v>
      </c>
      <c r="BN29" s="47" t="s">
        <v>786</v>
      </c>
      <c r="BO29" s="423"/>
      <c r="BP29" s="423"/>
      <c r="BQ29" s="421"/>
      <c r="BR29" s="185" t="s">
        <v>583</v>
      </c>
      <c r="BS29" s="185" t="s">
        <v>584</v>
      </c>
      <c r="BT29" s="62" t="s">
        <v>585</v>
      </c>
      <c r="BU29" s="421"/>
      <c r="BV29" s="399"/>
      <c r="BW29" s="421"/>
      <c r="BX29" s="185" t="s">
        <v>588</v>
      </c>
      <c r="BY29" s="185" t="s">
        <v>32</v>
      </c>
      <c r="BZ29" s="47" t="s">
        <v>786</v>
      </c>
      <c r="CA29" s="421"/>
      <c r="CB29" s="62" t="s">
        <v>769</v>
      </c>
      <c r="CC29" s="62" t="s">
        <v>770</v>
      </c>
      <c r="CD29" s="62" t="s">
        <v>771</v>
      </c>
      <c r="CE29" s="62" t="s">
        <v>772</v>
      </c>
      <c r="CF29" s="62" t="s">
        <v>773</v>
      </c>
      <c r="CG29" s="62" t="s">
        <v>774</v>
      </c>
      <c r="CH29" s="399"/>
      <c r="CI29" s="62" t="s">
        <v>775</v>
      </c>
      <c r="CJ29" s="62" t="s">
        <v>776</v>
      </c>
      <c r="CK29" s="62" t="s">
        <v>777</v>
      </c>
      <c r="CL29" s="62" t="s">
        <v>778</v>
      </c>
      <c r="CM29" s="423"/>
      <c r="CN29" s="62" t="s">
        <v>779</v>
      </c>
      <c r="CO29" s="185" t="s">
        <v>780</v>
      </c>
      <c r="CP29" s="62" t="s">
        <v>781</v>
      </c>
      <c r="CQ29" s="432"/>
      <c r="CR29" s="402"/>
      <c r="CS29" s="185" t="s">
        <v>782</v>
      </c>
      <c r="CT29" s="62" t="s">
        <v>783</v>
      </c>
      <c r="CU29" s="62" t="s">
        <v>784</v>
      </c>
      <c r="CV29" s="62" t="s">
        <v>785</v>
      </c>
      <c r="CW29" s="62" t="s">
        <v>778</v>
      </c>
      <c r="CX29" s="185" t="s">
        <v>588</v>
      </c>
      <c r="CY29" s="185" t="s">
        <v>32</v>
      </c>
      <c r="CZ29" s="47" t="s">
        <v>786</v>
      </c>
      <c r="DA29" s="62" t="s">
        <v>787</v>
      </c>
      <c r="DB29" s="62" t="s">
        <v>778</v>
      </c>
      <c r="DC29" s="423"/>
      <c r="DD29" s="423"/>
      <c r="DE29" s="426"/>
      <c r="DF29" s="185" t="s">
        <v>583</v>
      </c>
      <c r="DG29" s="185" t="s">
        <v>584</v>
      </c>
      <c r="DH29" s="62" t="s">
        <v>585</v>
      </c>
      <c r="DI29" s="421"/>
      <c r="DJ29" s="402"/>
      <c r="DK29" s="421"/>
      <c r="DL29" s="185" t="s">
        <v>588</v>
      </c>
      <c r="DM29" s="185" t="s">
        <v>32</v>
      </c>
      <c r="DN29" s="47" t="s">
        <v>786</v>
      </c>
      <c r="DO29" s="423"/>
      <c r="DP29" s="423"/>
      <c r="DQ29" s="421"/>
      <c r="DR29" s="185" t="s">
        <v>583</v>
      </c>
      <c r="DS29" s="185" t="s">
        <v>584</v>
      </c>
      <c r="DT29" s="62" t="s">
        <v>585</v>
      </c>
      <c r="DU29" s="421"/>
      <c r="DV29" s="399"/>
      <c r="DW29" s="421"/>
      <c r="DX29" s="185" t="s">
        <v>588</v>
      </c>
      <c r="DY29" s="185" t="s">
        <v>32</v>
      </c>
      <c r="DZ29" s="47" t="s">
        <v>786</v>
      </c>
      <c r="EA29" s="423"/>
      <c r="EB29" s="423"/>
      <c r="EC29" s="426"/>
      <c r="ED29" s="185" t="s">
        <v>583</v>
      </c>
      <c r="EE29" s="185" t="s">
        <v>584</v>
      </c>
      <c r="EF29" s="62" t="s">
        <v>585</v>
      </c>
      <c r="EG29" s="421"/>
      <c r="EH29" s="402"/>
      <c r="EI29" s="421"/>
      <c r="EJ29" s="185" t="s">
        <v>588</v>
      </c>
      <c r="EK29" s="185" t="s">
        <v>32</v>
      </c>
      <c r="EL29" s="47" t="s">
        <v>786</v>
      </c>
      <c r="EM29" s="423"/>
      <c r="EN29" s="423"/>
      <c r="EO29" s="421"/>
      <c r="EP29" s="185" t="s">
        <v>583</v>
      </c>
      <c r="EQ29" s="185" t="s">
        <v>584</v>
      </c>
      <c r="ER29" s="62" t="s">
        <v>585</v>
      </c>
      <c r="ES29" s="421"/>
      <c r="ET29" s="399"/>
      <c r="EU29" s="421"/>
      <c r="EV29" s="185" t="s">
        <v>588</v>
      </c>
      <c r="EW29" s="185" t="s">
        <v>32</v>
      </c>
      <c r="EX29" s="47" t="s">
        <v>786</v>
      </c>
      <c r="EY29" s="421"/>
      <c r="EZ29" s="452"/>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row>
    <row r="30" spans="2:312">
      <c r="B30" s="413"/>
      <c r="C30" s="414"/>
      <c r="D30" s="64" t="s">
        <v>589</v>
      </c>
      <c r="E30" s="64" t="s">
        <v>589</v>
      </c>
      <c r="F30" s="64" t="s">
        <v>589</v>
      </c>
      <c r="G30" s="64" t="s">
        <v>589</v>
      </c>
      <c r="H30" s="64" t="s">
        <v>589</v>
      </c>
      <c r="I30" s="64" t="s">
        <v>589</v>
      </c>
      <c r="J30" s="64" t="s">
        <v>589</v>
      </c>
      <c r="K30" s="64" t="s">
        <v>589</v>
      </c>
      <c r="L30" s="64" t="s">
        <v>589</v>
      </c>
      <c r="M30" s="64" t="s">
        <v>589</v>
      </c>
      <c r="N30" s="64" t="s">
        <v>589</v>
      </c>
      <c r="O30" s="64" t="s">
        <v>589</v>
      </c>
      <c r="P30" s="64" t="s">
        <v>589</v>
      </c>
      <c r="Q30" s="64"/>
      <c r="R30" s="64" t="s">
        <v>589</v>
      </c>
      <c r="S30" s="64" t="s">
        <v>589</v>
      </c>
      <c r="T30" s="64" t="s">
        <v>589</v>
      </c>
      <c r="U30" s="64" t="s">
        <v>589</v>
      </c>
      <c r="V30" s="64"/>
      <c r="W30" s="64" t="s">
        <v>589</v>
      </c>
      <c r="X30" s="64" t="s">
        <v>589</v>
      </c>
      <c r="Y30" s="64" t="s">
        <v>589</v>
      </c>
      <c r="Z30" s="64" t="s">
        <v>589</v>
      </c>
      <c r="AA30" s="64" t="s">
        <v>589</v>
      </c>
      <c r="AB30" s="64" t="s">
        <v>589</v>
      </c>
      <c r="AC30" s="64" t="s">
        <v>589</v>
      </c>
      <c r="AD30" s="64" t="s">
        <v>589</v>
      </c>
      <c r="AE30" s="64" t="s">
        <v>589</v>
      </c>
      <c r="AF30" s="64" t="s">
        <v>589</v>
      </c>
      <c r="AG30" s="64" t="s">
        <v>589</v>
      </c>
      <c r="AH30" s="64" t="s">
        <v>589</v>
      </c>
      <c r="AI30" s="64" t="s">
        <v>589</v>
      </c>
      <c r="AJ30" s="64" t="s">
        <v>589</v>
      </c>
      <c r="AK30" s="64" t="s">
        <v>589</v>
      </c>
      <c r="AL30" s="64" t="s">
        <v>589</v>
      </c>
      <c r="AM30" s="64" t="s">
        <v>589</v>
      </c>
      <c r="AN30" s="64" t="s">
        <v>589</v>
      </c>
      <c r="AO30" s="64" t="s">
        <v>589</v>
      </c>
      <c r="AP30" s="64" t="s">
        <v>589</v>
      </c>
      <c r="AQ30" s="64" t="s">
        <v>589</v>
      </c>
      <c r="AR30" s="64" t="s">
        <v>589</v>
      </c>
      <c r="AS30" s="64" t="s">
        <v>589</v>
      </c>
      <c r="AT30" s="64" t="s">
        <v>589</v>
      </c>
      <c r="AU30" s="64" t="s">
        <v>589</v>
      </c>
      <c r="AV30" s="64" t="s">
        <v>589</v>
      </c>
      <c r="AW30" s="64" t="s">
        <v>589</v>
      </c>
      <c r="AX30" s="64" t="s">
        <v>589</v>
      </c>
      <c r="AY30" s="64" t="s">
        <v>589</v>
      </c>
      <c r="AZ30" s="64" t="s">
        <v>589</v>
      </c>
      <c r="BA30" s="64" t="s">
        <v>589</v>
      </c>
      <c r="BB30" s="64" t="s">
        <v>589</v>
      </c>
      <c r="BC30" s="64" t="s">
        <v>589</v>
      </c>
      <c r="BD30" s="64" t="s">
        <v>589</v>
      </c>
      <c r="BE30" s="64" t="s">
        <v>589</v>
      </c>
      <c r="BF30" s="64" t="s">
        <v>589</v>
      </c>
      <c r="BG30" s="64" t="s">
        <v>589</v>
      </c>
      <c r="BH30" s="64" t="s">
        <v>589</v>
      </c>
      <c r="BI30" s="64" t="s">
        <v>589</v>
      </c>
      <c r="BJ30" s="64" t="s">
        <v>589</v>
      </c>
      <c r="BK30" s="64" t="s">
        <v>589</v>
      </c>
      <c r="BL30" s="64" t="s">
        <v>589</v>
      </c>
      <c r="BM30" s="64" t="s">
        <v>589</v>
      </c>
      <c r="BN30" s="64" t="s">
        <v>589</v>
      </c>
      <c r="BO30" s="64" t="s">
        <v>589</v>
      </c>
      <c r="BP30" s="64" t="s">
        <v>589</v>
      </c>
      <c r="BQ30" s="64" t="s">
        <v>589</v>
      </c>
      <c r="BR30" s="64" t="s">
        <v>589</v>
      </c>
      <c r="BS30" s="64" t="s">
        <v>590</v>
      </c>
      <c r="BT30" s="64" t="s">
        <v>590</v>
      </c>
      <c r="BU30" s="64" t="s">
        <v>589</v>
      </c>
      <c r="BV30" s="64" t="s">
        <v>589</v>
      </c>
      <c r="BW30" s="64" t="s">
        <v>589</v>
      </c>
      <c r="BX30" s="64" t="s">
        <v>589</v>
      </c>
      <c r="BY30" s="64" t="s">
        <v>589</v>
      </c>
      <c r="BZ30" s="64" t="s">
        <v>589</v>
      </c>
      <c r="CA30" s="64" t="s">
        <v>589</v>
      </c>
      <c r="CB30" s="64" t="s">
        <v>589</v>
      </c>
      <c r="CC30" s="64" t="s">
        <v>589</v>
      </c>
      <c r="CD30" s="64" t="s">
        <v>589</v>
      </c>
      <c r="CE30" s="64" t="s">
        <v>589</v>
      </c>
      <c r="CF30" s="64" t="s">
        <v>589</v>
      </c>
      <c r="CG30" s="64" t="s">
        <v>589</v>
      </c>
      <c r="CH30" s="64" t="s">
        <v>589</v>
      </c>
      <c r="CI30" s="64" t="s">
        <v>589</v>
      </c>
      <c r="CJ30" s="64" t="s">
        <v>589</v>
      </c>
      <c r="CK30" s="64" t="s">
        <v>589</v>
      </c>
      <c r="CL30" s="64" t="s">
        <v>589</v>
      </c>
      <c r="CM30" s="64" t="s">
        <v>589</v>
      </c>
      <c r="CN30" s="64" t="s">
        <v>589</v>
      </c>
      <c r="CO30" s="64" t="s">
        <v>589</v>
      </c>
      <c r="CP30" s="64" t="s">
        <v>589</v>
      </c>
      <c r="CQ30" s="64" t="s">
        <v>589</v>
      </c>
      <c r="CR30" s="64" t="s">
        <v>589</v>
      </c>
      <c r="CS30" s="64" t="s">
        <v>589</v>
      </c>
      <c r="CT30" s="64"/>
      <c r="CU30" s="64" t="s">
        <v>589</v>
      </c>
      <c r="CV30" s="64" t="s">
        <v>589</v>
      </c>
      <c r="CW30" s="64" t="s">
        <v>589</v>
      </c>
      <c r="CX30" s="64" t="s">
        <v>589</v>
      </c>
      <c r="CY30" s="64" t="s">
        <v>589</v>
      </c>
      <c r="CZ30" s="64" t="s">
        <v>589</v>
      </c>
      <c r="DA30" s="64" t="s">
        <v>589</v>
      </c>
      <c r="DB30" s="64" t="s">
        <v>589</v>
      </c>
      <c r="DC30" s="64" t="s">
        <v>589</v>
      </c>
      <c r="DD30" s="64" t="s">
        <v>589</v>
      </c>
      <c r="DE30" s="64" t="s">
        <v>589</v>
      </c>
      <c r="DF30" s="64" t="s">
        <v>589</v>
      </c>
      <c r="DG30" s="64" t="s">
        <v>589</v>
      </c>
      <c r="DH30" s="64" t="s">
        <v>589</v>
      </c>
      <c r="DI30" s="64" t="s">
        <v>589</v>
      </c>
      <c r="DJ30" s="64" t="s">
        <v>589</v>
      </c>
      <c r="DK30" s="64" t="s">
        <v>589</v>
      </c>
      <c r="DL30" s="64" t="s">
        <v>589</v>
      </c>
      <c r="DM30" s="64" t="s">
        <v>589</v>
      </c>
      <c r="DN30" s="64" t="s">
        <v>589</v>
      </c>
      <c r="DO30" s="64" t="s">
        <v>589</v>
      </c>
      <c r="DP30" s="64" t="s">
        <v>589</v>
      </c>
      <c r="DQ30" s="64" t="s">
        <v>589</v>
      </c>
      <c r="DR30" s="64" t="s">
        <v>589</v>
      </c>
      <c r="DS30" s="64" t="s">
        <v>589</v>
      </c>
      <c r="DT30" s="64" t="s">
        <v>589</v>
      </c>
      <c r="DU30" s="64" t="s">
        <v>589</v>
      </c>
      <c r="DV30" s="64" t="s">
        <v>589</v>
      </c>
      <c r="DW30" s="64" t="s">
        <v>589</v>
      </c>
      <c r="DX30" s="64" t="s">
        <v>589</v>
      </c>
      <c r="DY30" s="64" t="s">
        <v>589</v>
      </c>
      <c r="DZ30" s="64" t="s">
        <v>589</v>
      </c>
      <c r="EA30" s="64" t="s">
        <v>589</v>
      </c>
      <c r="EB30" s="64" t="s">
        <v>589</v>
      </c>
      <c r="EC30" s="64" t="s">
        <v>589</v>
      </c>
      <c r="ED30" s="64" t="s">
        <v>589</v>
      </c>
      <c r="EE30" s="64" t="s">
        <v>589</v>
      </c>
      <c r="EF30" s="64" t="s">
        <v>589</v>
      </c>
      <c r="EG30" s="64" t="s">
        <v>589</v>
      </c>
      <c r="EH30" s="64" t="s">
        <v>589</v>
      </c>
      <c r="EI30" s="64" t="s">
        <v>589</v>
      </c>
      <c r="EJ30" s="64" t="s">
        <v>589</v>
      </c>
      <c r="EK30" s="64" t="s">
        <v>589</v>
      </c>
      <c r="EL30" s="64" t="s">
        <v>589</v>
      </c>
      <c r="EM30" s="64" t="s">
        <v>589</v>
      </c>
      <c r="EN30" s="64" t="s">
        <v>589</v>
      </c>
      <c r="EO30" s="64" t="s">
        <v>589</v>
      </c>
      <c r="EP30" s="64" t="s">
        <v>589</v>
      </c>
      <c r="EQ30" s="64" t="s">
        <v>589</v>
      </c>
      <c r="ER30" s="64" t="s">
        <v>589</v>
      </c>
      <c r="ES30" s="64" t="s">
        <v>589</v>
      </c>
      <c r="ET30" s="64" t="s">
        <v>589</v>
      </c>
      <c r="EU30" s="64" t="s">
        <v>589</v>
      </c>
      <c r="EV30" s="64" t="s">
        <v>589</v>
      </c>
      <c r="EW30" s="64" t="s">
        <v>589</v>
      </c>
      <c r="EX30" s="64" t="s">
        <v>589</v>
      </c>
      <c r="EY30" s="64" t="s">
        <v>589</v>
      </c>
      <c r="EZ30" s="64" t="s">
        <v>589</v>
      </c>
    </row>
    <row r="31" spans="2:312" ht="27" customHeight="1">
      <c r="B31" s="205" t="s">
        <v>935</v>
      </c>
      <c r="C31" s="27" t="s">
        <v>796</v>
      </c>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51"/>
      <c r="AG31" s="51"/>
      <c r="AH31" s="51"/>
      <c r="AI31" s="51"/>
      <c r="AJ31" s="51"/>
      <c r="AK31" s="51"/>
      <c r="AL31" s="51"/>
      <c r="AM31" s="51"/>
      <c r="AN31" s="51"/>
      <c r="AO31" s="51"/>
      <c r="AP31" s="51"/>
      <c r="AQ31" s="52">
        <f t="shared" ref="AQ31:AQ51" si="0">SUM(AF31:AP31)</f>
        <v>0</v>
      </c>
      <c r="AR31" s="51"/>
      <c r="AS31" s="51"/>
      <c r="AT31" s="51"/>
      <c r="AU31" s="51"/>
      <c r="AV31" s="51"/>
      <c r="AW31" s="51"/>
      <c r="AX31" s="51"/>
      <c r="AY31" s="51"/>
      <c r="AZ31" s="51"/>
      <c r="BA31" s="51"/>
      <c r="BB31" s="51"/>
      <c r="BC31" s="52">
        <f t="shared" ref="BC31:BC51" si="1">SUM(AR31:BB31)</f>
        <v>0</v>
      </c>
      <c r="BD31" s="51"/>
      <c r="BE31" s="51"/>
      <c r="BF31" s="51"/>
      <c r="BG31" s="51"/>
      <c r="BH31" s="51"/>
      <c r="BI31" s="51"/>
      <c r="BJ31" s="51"/>
      <c r="BK31" s="51"/>
      <c r="BL31" s="51"/>
      <c r="BM31" s="51"/>
      <c r="BN31" s="51"/>
      <c r="BO31" s="52">
        <f t="shared" ref="BO31:BO51" si="2">SUM(BD31:BN31)</f>
        <v>0</v>
      </c>
      <c r="BP31" s="51"/>
      <c r="BQ31" s="51"/>
      <c r="BR31" s="51"/>
      <c r="BS31" s="51"/>
      <c r="BT31" s="51"/>
      <c r="BU31" s="51"/>
      <c r="BV31" s="51"/>
      <c r="BW31" s="51"/>
      <c r="BX31" s="51"/>
      <c r="BY31" s="51"/>
      <c r="BZ31" s="51"/>
      <c r="CA31" s="52">
        <f t="shared" ref="CA31:CA51" si="3">SUM(BP31:BZ31)</f>
        <v>0</v>
      </c>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51"/>
      <c r="DE31" s="51"/>
      <c r="DF31" s="51"/>
      <c r="DG31" s="51"/>
      <c r="DH31" s="51"/>
      <c r="DI31" s="51"/>
      <c r="DJ31" s="51"/>
      <c r="DK31" s="51"/>
      <c r="DL31" s="51"/>
      <c r="DM31" s="51"/>
      <c r="DN31" s="51"/>
      <c r="DO31" s="52">
        <f t="shared" ref="DO31:DO51" si="4">SUM(DD31:DN31)</f>
        <v>0</v>
      </c>
      <c r="DP31" s="51"/>
      <c r="DQ31" s="51"/>
      <c r="DR31" s="51"/>
      <c r="DS31" s="51"/>
      <c r="DT31" s="51"/>
      <c r="DU31" s="51"/>
      <c r="DV31" s="51"/>
      <c r="DW31" s="51"/>
      <c r="DX31" s="51"/>
      <c r="DY31" s="51"/>
      <c r="DZ31" s="51"/>
      <c r="EA31" s="52">
        <f t="shared" ref="EA31:EA51" si="5">SUM(DP31:DZ31)</f>
        <v>0</v>
      </c>
      <c r="EB31" s="51"/>
      <c r="EC31" s="51"/>
      <c r="ED31" s="51"/>
      <c r="EE31" s="51"/>
      <c r="EF31" s="51"/>
      <c r="EG31" s="51"/>
      <c r="EH31" s="51"/>
      <c r="EI31" s="51"/>
      <c r="EJ31" s="51"/>
      <c r="EK31" s="51"/>
      <c r="EL31" s="51"/>
      <c r="EM31" s="52">
        <f t="shared" ref="EM31:EM51" si="6">SUM(EB31:EL31)</f>
        <v>0</v>
      </c>
      <c r="EN31" s="51"/>
      <c r="EO31" s="51"/>
      <c r="EP31" s="51"/>
      <c r="EQ31" s="51"/>
      <c r="ER31" s="51"/>
      <c r="ES31" s="51"/>
      <c r="ET31" s="51"/>
      <c r="EU31" s="51"/>
      <c r="EV31" s="51"/>
      <c r="EW31" s="51"/>
      <c r="EX31" s="51"/>
      <c r="EY31" s="52">
        <f t="shared" ref="EY31:EY50" si="7">SUM(EN31:EX31)</f>
        <v>0</v>
      </c>
      <c r="EZ31" s="52">
        <f t="shared" ref="EZ31:EZ50" si="8">SUM(AQ31,BC31,BO31,CA31,DO31,EA31,EM31,EY31)</f>
        <v>0</v>
      </c>
    </row>
    <row r="32" spans="2:312" ht="27" customHeight="1">
      <c r="B32" s="205" t="s">
        <v>936</v>
      </c>
      <c r="C32" s="27" t="s">
        <v>606</v>
      </c>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51"/>
      <c r="AG32" s="51"/>
      <c r="AH32" s="51"/>
      <c r="AI32" s="51"/>
      <c r="AJ32" s="51"/>
      <c r="AK32" s="51"/>
      <c r="AL32" s="51"/>
      <c r="AM32" s="51"/>
      <c r="AN32" s="51"/>
      <c r="AO32" s="51"/>
      <c r="AP32" s="51"/>
      <c r="AQ32" s="52">
        <f t="shared" si="0"/>
        <v>0</v>
      </c>
      <c r="AR32" s="51"/>
      <c r="AS32" s="51"/>
      <c r="AT32" s="51"/>
      <c r="AU32" s="51"/>
      <c r="AV32" s="51"/>
      <c r="AW32" s="51"/>
      <c r="AX32" s="51"/>
      <c r="AY32" s="51"/>
      <c r="AZ32" s="51"/>
      <c r="BA32" s="51"/>
      <c r="BB32" s="51"/>
      <c r="BC32" s="52">
        <f t="shared" si="1"/>
        <v>0</v>
      </c>
      <c r="BD32" s="51"/>
      <c r="BE32" s="51"/>
      <c r="BF32" s="51"/>
      <c r="BG32" s="51"/>
      <c r="BH32" s="51"/>
      <c r="BI32" s="51"/>
      <c r="BJ32" s="51"/>
      <c r="BK32" s="51"/>
      <c r="BL32" s="51"/>
      <c r="BM32" s="51"/>
      <c r="BN32" s="51"/>
      <c r="BO32" s="52">
        <f t="shared" si="2"/>
        <v>0</v>
      </c>
      <c r="BP32" s="51"/>
      <c r="BQ32" s="51"/>
      <c r="BR32" s="51"/>
      <c r="BS32" s="51"/>
      <c r="BT32" s="51"/>
      <c r="BU32" s="51"/>
      <c r="BV32" s="51"/>
      <c r="BW32" s="51"/>
      <c r="BX32" s="51"/>
      <c r="BY32" s="51"/>
      <c r="BZ32" s="51"/>
      <c r="CA32" s="52">
        <f t="shared" si="3"/>
        <v>0</v>
      </c>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51"/>
      <c r="DE32" s="51"/>
      <c r="DF32" s="51"/>
      <c r="DG32" s="51"/>
      <c r="DH32" s="51"/>
      <c r="DI32" s="51"/>
      <c r="DJ32" s="51"/>
      <c r="DK32" s="51"/>
      <c r="DL32" s="51"/>
      <c r="DM32" s="51"/>
      <c r="DN32" s="51"/>
      <c r="DO32" s="52">
        <f t="shared" si="4"/>
        <v>0</v>
      </c>
      <c r="DP32" s="51"/>
      <c r="DQ32" s="51"/>
      <c r="DR32" s="51"/>
      <c r="DS32" s="51"/>
      <c r="DT32" s="51"/>
      <c r="DU32" s="51"/>
      <c r="DV32" s="51"/>
      <c r="DW32" s="51"/>
      <c r="DX32" s="51"/>
      <c r="DY32" s="51"/>
      <c r="DZ32" s="51"/>
      <c r="EA32" s="52">
        <f t="shared" si="5"/>
        <v>0</v>
      </c>
      <c r="EB32" s="51"/>
      <c r="EC32" s="51"/>
      <c r="ED32" s="51"/>
      <c r="EE32" s="51"/>
      <c r="EF32" s="51"/>
      <c r="EG32" s="51"/>
      <c r="EH32" s="51"/>
      <c r="EI32" s="51"/>
      <c r="EJ32" s="51"/>
      <c r="EK32" s="51"/>
      <c r="EL32" s="51"/>
      <c r="EM32" s="52">
        <f t="shared" si="6"/>
        <v>0</v>
      </c>
      <c r="EN32" s="51"/>
      <c r="EO32" s="51"/>
      <c r="EP32" s="51"/>
      <c r="EQ32" s="51"/>
      <c r="ER32" s="51"/>
      <c r="ES32" s="51"/>
      <c r="ET32" s="51"/>
      <c r="EU32" s="51"/>
      <c r="EV32" s="51"/>
      <c r="EW32" s="51"/>
      <c r="EX32" s="51"/>
      <c r="EY32" s="52">
        <f t="shared" si="7"/>
        <v>0</v>
      </c>
      <c r="EZ32" s="52">
        <f t="shared" si="8"/>
        <v>0</v>
      </c>
    </row>
    <row r="33" spans="2:156" ht="27" customHeight="1">
      <c r="B33" s="205" t="s">
        <v>937</v>
      </c>
      <c r="C33" s="27" t="s">
        <v>609</v>
      </c>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51"/>
      <c r="AG33" s="51"/>
      <c r="AH33" s="51"/>
      <c r="AI33" s="51"/>
      <c r="AJ33" s="51"/>
      <c r="AK33" s="51"/>
      <c r="AL33" s="51"/>
      <c r="AM33" s="51"/>
      <c r="AN33" s="51"/>
      <c r="AO33" s="51"/>
      <c r="AP33" s="51"/>
      <c r="AQ33" s="52">
        <f t="shared" si="0"/>
        <v>0</v>
      </c>
      <c r="AR33" s="51"/>
      <c r="AS33" s="51"/>
      <c r="AT33" s="51"/>
      <c r="AU33" s="51"/>
      <c r="AV33" s="51"/>
      <c r="AW33" s="51"/>
      <c r="AX33" s="51"/>
      <c r="AY33" s="51"/>
      <c r="AZ33" s="51"/>
      <c r="BA33" s="51"/>
      <c r="BB33" s="51"/>
      <c r="BC33" s="52">
        <f t="shared" si="1"/>
        <v>0</v>
      </c>
      <c r="BD33" s="51"/>
      <c r="BE33" s="51"/>
      <c r="BF33" s="51"/>
      <c r="BG33" s="51"/>
      <c r="BH33" s="51"/>
      <c r="BI33" s="51"/>
      <c r="BJ33" s="51"/>
      <c r="BK33" s="51"/>
      <c r="BL33" s="51"/>
      <c r="BM33" s="51"/>
      <c r="BN33" s="51"/>
      <c r="BO33" s="52">
        <f t="shared" si="2"/>
        <v>0</v>
      </c>
      <c r="BP33" s="51"/>
      <c r="BQ33" s="51"/>
      <c r="BR33" s="51"/>
      <c r="BS33" s="51"/>
      <c r="BT33" s="51"/>
      <c r="BU33" s="51"/>
      <c r="BV33" s="51"/>
      <c r="BW33" s="51"/>
      <c r="BX33" s="51"/>
      <c r="BY33" s="51"/>
      <c r="BZ33" s="51"/>
      <c r="CA33" s="52">
        <f t="shared" si="3"/>
        <v>0</v>
      </c>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51"/>
      <c r="DE33" s="51"/>
      <c r="DF33" s="51"/>
      <c r="DG33" s="51"/>
      <c r="DH33" s="51"/>
      <c r="DI33" s="51"/>
      <c r="DJ33" s="51"/>
      <c r="DK33" s="51"/>
      <c r="DL33" s="51"/>
      <c r="DM33" s="51"/>
      <c r="DN33" s="51"/>
      <c r="DO33" s="52">
        <f t="shared" si="4"/>
        <v>0</v>
      </c>
      <c r="DP33" s="51"/>
      <c r="DQ33" s="51"/>
      <c r="DR33" s="51"/>
      <c r="DS33" s="51"/>
      <c r="DT33" s="51"/>
      <c r="DU33" s="51"/>
      <c r="DV33" s="51"/>
      <c r="DW33" s="51"/>
      <c r="DX33" s="51"/>
      <c r="DY33" s="51"/>
      <c r="DZ33" s="51"/>
      <c r="EA33" s="52">
        <f t="shared" si="5"/>
        <v>0</v>
      </c>
      <c r="EB33" s="51"/>
      <c r="EC33" s="51"/>
      <c r="ED33" s="51"/>
      <c r="EE33" s="51"/>
      <c r="EF33" s="51"/>
      <c r="EG33" s="51"/>
      <c r="EH33" s="51"/>
      <c r="EI33" s="51"/>
      <c r="EJ33" s="51"/>
      <c r="EK33" s="51"/>
      <c r="EL33" s="51"/>
      <c r="EM33" s="52">
        <f t="shared" si="6"/>
        <v>0</v>
      </c>
      <c r="EN33" s="51"/>
      <c r="EO33" s="51"/>
      <c r="EP33" s="51"/>
      <c r="EQ33" s="51"/>
      <c r="ER33" s="51"/>
      <c r="ES33" s="51"/>
      <c r="ET33" s="51"/>
      <c r="EU33" s="51"/>
      <c r="EV33" s="51"/>
      <c r="EW33" s="51"/>
      <c r="EX33" s="51"/>
      <c r="EY33" s="52">
        <f t="shared" si="7"/>
        <v>0</v>
      </c>
      <c r="EZ33" s="52">
        <f t="shared" si="8"/>
        <v>0</v>
      </c>
    </row>
    <row r="34" spans="2:156" ht="27" customHeight="1">
      <c r="B34" s="205" t="s">
        <v>938</v>
      </c>
      <c r="C34" s="27" t="s">
        <v>611</v>
      </c>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52">
        <f t="shared" ref="AF34:AP34" si="9">SUM(AF35:AF37)</f>
        <v>0</v>
      </c>
      <c r="AG34" s="52">
        <f t="shared" si="9"/>
        <v>0</v>
      </c>
      <c r="AH34" s="52">
        <f t="shared" si="9"/>
        <v>0</v>
      </c>
      <c r="AI34" s="52">
        <f t="shared" si="9"/>
        <v>0</v>
      </c>
      <c r="AJ34" s="52">
        <f t="shared" si="9"/>
        <v>0</v>
      </c>
      <c r="AK34" s="52">
        <f t="shared" si="9"/>
        <v>0</v>
      </c>
      <c r="AL34" s="52">
        <f t="shared" si="9"/>
        <v>0</v>
      </c>
      <c r="AM34" s="52">
        <f t="shared" si="9"/>
        <v>0</v>
      </c>
      <c r="AN34" s="52">
        <f t="shared" si="9"/>
        <v>0</v>
      </c>
      <c r="AO34" s="52">
        <f t="shared" si="9"/>
        <v>0</v>
      </c>
      <c r="AP34" s="52">
        <f t="shared" si="9"/>
        <v>0</v>
      </c>
      <c r="AQ34" s="52">
        <f t="shared" si="0"/>
        <v>0</v>
      </c>
      <c r="AR34" s="52">
        <f t="shared" ref="AR34:BB34" si="10">SUM(AR35:AR37)</f>
        <v>0</v>
      </c>
      <c r="AS34" s="52">
        <f t="shared" si="10"/>
        <v>0</v>
      </c>
      <c r="AT34" s="52">
        <f t="shared" si="10"/>
        <v>0</v>
      </c>
      <c r="AU34" s="52">
        <f t="shared" si="10"/>
        <v>0</v>
      </c>
      <c r="AV34" s="52">
        <f t="shared" si="10"/>
        <v>0</v>
      </c>
      <c r="AW34" s="52">
        <f t="shared" si="10"/>
        <v>0</v>
      </c>
      <c r="AX34" s="52">
        <f t="shared" si="10"/>
        <v>0</v>
      </c>
      <c r="AY34" s="52">
        <f t="shared" si="10"/>
        <v>0</v>
      </c>
      <c r="AZ34" s="52">
        <f t="shared" si="10"/>
        <v>0</v>
      </c>
      <c r="BA34" s="52">
        <f t="shared" si="10"/>
        <v>0</v>
      </c>
      <c r="BB34" s="52">
        <f t="shared" si="10"/>
        <v>0</v>
      </c>
      <c r="BC34" s="52">
        <f t="shared" si="1"/>
        <v>0</v>
      </c>
      <c r="BD34" s="52">
        <f t="shared" ref="BD34:BN34" si="11">SUM(BD35:BD37)</f>
        <v>0</v>
      </c>
      <c r="BE34" s="52">
        <f t="shared" si="11"/>
        <v>0</v>
      </c>
      <c r="BF34" s="52">
        <f t="shared" si="11"/>
        <v>0</v>
      </c>
      <c r="BG34" s="52">
        <f t="shared" si="11"/>
        <v>0</v>
      </c>
      <c r="BH34" s="52">
        <f t="shared" si="11"/>
        <v>0</v>
      </c>
      <c r="BI34" s="52">
        <f t="shared" si="11"/>
        <v>0</v>
      </c>
      <c r="BJ34" s="52">
        <f t="shared" si="11"/>
        <v>0</v>
      </c>
      <c r="BK34" s="52">
        <f t="shared" si="11"/>
        <v>0</v>
      </c>
      <c r="BL34" s="52">
        <f t="shared" si="11"/>
        <v>0</v>
      </c>
      <c r="BM34" s="52">
        <f t="shared" si="11"/>
        <v>0</v>
      </c>
      <c r="BN34" s="52">
        <f t="shared" si="11"/>
        <v>0</v>
      </c>
      <c r="BO34" s="52">
        <f t="shared" si="2"/>
        <v>0</v>
      </c>
      <c r="BP34" s="52">
        <f t="shared" ref="BP34:BZ34" si="12">SUM(BP35:BP37)</f>
        <v>0</v>
      </c>
      <c r="BQ34" s="52">
        <f t="shared" si="12"/>
        <v>0</v>
      </c>
      <c r="BR34" s="52">
        <f t="shared" si="12"/>
        <v>0</v>
      </c>
      <c r="BS34" s="52">
        <f t="shared" si="12"/>
        <v>0</v>
      </c>
      <c r="BT34" s="52">
        <f t="shared" si="12"/>
        <v>0</v>
      </c>
      <c r="BU34" s="52">
        <f t="shared" si="12"/>
        <v>0</v>
      </c>
      <c r="BV34" s="52">
        <f t="shared" si="12"/>
        <v>0</v>
      </c>
      <c r="BW34" s="52">
        <f t="shared" si="12"/>
        <v>0</v>
      </c>
      <c r="BX34" s="52">
        <f t="shared" si="12"/>
        <v>0</v>
      </c>
      <c r="BY34" s="52">
        <f t="shared" si="12"/>
        <v>0</v>
      </c>
      <c r="BZ34" s="52">
        <f t="shared" si="12"/>
        <v>0</v>
      </c>
      <c r="CA34" s="52">
        <f t="shared" si="3"/>
        <v>0</v>
      </c>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52">
        <f t="shared" ref="DD34:DN34" si="13">SUM(DD35:DD37)</f>
        <v>0</v>
      </c>
      <c r="DE34" s="52">
        <f t="shared" si="13"/>
        <v>0</v>
      </c>
      <c r="DF34" s="52">
        <f t="shared" si="13"/>
        <v>0</v>
      </c>
      <c r="DG34" s="52">
        <f t="shared" si="13"/>
        <v>0</v>
      </c>
      <c r="DH34" s="52">
        <f t="shared" si="13"/>
        <v>0</v>
      </c>
      <c r="DI34" s="52">
        <f t="shared" si="13"/>
        <v>0</v>
      </c>
      <c r="DJ34" s="52">
        <f t="shared" si="13"/>
        <v>0</v>
      </c>
      <c r="DK34" s="52">
        <f t="shared" si="13"/>
        <v>0</v>
      </c>
      <c r="DL34" s="52">
        <f t="shared" si="13"/>
        <v>0</v>
      </c>
      <c r="DM34" s="52">
        <f t="shared" si="13"/>
        <v>0</v>
      </c>
      <c r="DN34" s="52">
        <f t="shared" si="13"/>
        <v>0</v>
      </c>
      <c r="DO34" s="52">
        <f t="shared" si="4"/>
        <v>0</v>
      </c>
      <c r="DP34" s="52">
        <f t="shared" ref="DP34:DZ34" si="14">SUM(DP35:DP37)</f>
        <v>0</v>
      </c>
      <c r="DQ34" s="52">
        <f t="shared" si="14"/>
        <v>0</v>
      </c>
      <c r="DR34" s="52">
        <f t="shared" si="14"/>
        <v>0</v>
      </c>
      <c r="DS34" s="52">
        <f t="shared" si="14"/>
        <v>0</v>
      </c>
      <c r="DT34" s="52">
        <f t="shared" si="14"/>
        <v>0</v>
      </c>
      <c r="DU34" s="52">
        <f t="shared" si="14"/>
        <v>0</v>
      </c>
      <c r="DV34" s="52">
        <f t="shared" si="14"/>
        <v>0</v>
      </c>
      <c r="DW34" s="52">
        <f t="shared" si="14"/>
        <v>0</v>
      </c>
      <c r="DX34" s="52">
        <f t="shared" si="14"/>
        <v>0</v>
      </c>
      <c r="DY34" s="52">
        <f t="shared" si="14"/>
        <v>0</v>
      </c>
      <c r="DZ34" s="52">
        <f t="shared" si="14"/>
        <v>0</v>
      </c>
      <c r="EA34" s="52">
        <f t="shared" si="5"/>
        <v>0</v>
      </c>
      <c r="EB34" s="52">
        <f t="shared" ref="EB34:EL34" si="15">SUM(EB35:EB37)</f>
        <v>0</v>
      </c>
      <c r="EC34" s="52">
        <f t="shared" si="15"/>
        <v>0</v>
      </c>
      <c r="ED34" s="52">
        <f t="shared" si="15"/>
        <v>0</v>
      </c>
      <c r="EE34" s="52">
        <f t="shared" si="15"/>
        <v>0</v>
      </c>
      <c r="EF34" s="52">
        <f t="shared" si="15"/>
        <v>0</v>
      </c>
      <c r="EG34" s="52">
        <f t="shared" si="15"/>
        <v>0</v>
      </c>
      <c r="EH34" s="52">
        <f t="shared" si="15"/>
        <v>0</v>
      </c>
      <c r="EI34" s="52">
        <f t="shared" si="15"/>
        <v>0</v>
      </c>
      <c r="EJ34" s="52">
        <f t="shared" si="15"/>
        <v>0</v>
      </c>
      <c r="EK34" s="52">
        <f t="shared" si="15"/>
        <v>0</v>
      </c>
      <c r="EL34" s="52">
        <f t="shared" si="15"/>
        <v>0</v>
      </c>
      <c r="EM34" s="52">
        <f t="shared" si="6"/>
        <v>0</v>
      </c>
      <c r="EN34" s="52">
        <f t="shared" ref="EN34:EX34" si="16">SUM(EN35:EN37)</f>
        <v>0</v>
      </c>
      <c r="EO34" s="52">
        <f t="shared" si="16"/>
        <v>0</v>
      </c>
      <c r="EP34" s="52">
        <f t="shared" si="16"/>
        <v>0</v>
      </c>
      <c r="EQ34" s="52">
        <f t="shared" si="16"/>
        <v>0</v>
      </c>
      <c r="ER34" s="52">
        <f t="shared" si="16"/>
        <v>0</v>
      </c>
      <c r="ES34" s="52">
        <f t="shared" si="16"/>
        <v>0</v>
      </c>
      <c r="ET34" s="52">
        <f t="shared" si="16"/>
        <v>0</v>
      </c>
      <c r="EU34" s="52">
        <f t="shared" si="16"/>
        <v>0</v>
      </c>
      <c r="EV34" s="52">
        <f t="shared" si="16"/>
        <v>0</v>
      </c>
      <c r="EW34" s="52">
        <f t="shared" si="16"/>
        <v>0</v>
      </c>
      <c r="EX34" s="52">
        <f t="shared" si="16"/>
        <v>0</v>
      </c>
      <c r="EY34" s="52">
        <f t="shared" si="7"/>
        <v>0</v>
      </c>
      <c r="EZ34" s="52">
        <f t="shared" si="8"/>
        <v>0</v>
      </c>
    </row>
    <row r="35" spans="2:156" ht="27" customHeight="1">
      <c r="B35" s="207" t="s">
        <v>939</v>
      </c>
      <c r="C35" s="27" t="s">
        <v>613</v>
      </c>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51"/>
      <c r="AG35" s="51"/>
      <c r="AH35" s="51"/>
      <c r="AI35" s="51"/>
      <c r="AJ35" s="51"/>
      <c r="AK35" s="51"/>
      <c r="AL35" s="51"/>
      <c r="AM35" s="51"/>
      <c r="AN35" s="51"/>
      <c r="AO35" s="51"/>
      <c r="AP35" s="51"/>
      <c r="AQ35" s="52">
        <f t="shared" si="0"/>
        <v>0</v>
      </c>
      <c r="AR35" s="51"/>
      <c r="AS35" s="51"/>
      <c r="AT35" s="51"/>
      <c r="AU35" s="51"/>
      <c r="AV35" s="51"/>
      <c r="AW35" s="51"/>
      <c r="AX35" s="51"/>
      <c r="AY35" s="51"/>
      <c r="AZ35" s="51"/>
      <c r="BA35" s="51"/>
      <c r="BB35" s="51"/>
      <c r="BC35" s="52">
        <f t="shared" si="1"/>
        <v>0</v>
      </c>
      <c r="BD35" s="51"/>
      <c r="BE35" s="51"/>
      <c r="BF35" s="51"/>
      <c r="BG35" s="51"/>
      <c r="BH35" s="51"/>
      <c r="BI35" s="51"/>
      <c r="BJ35" s="51"/>
      <c r="BK35" s="51"/>
      <c r="BL35" s="51"/>
      <c r="BM35" s="51"/>
      <c r="BN35" s="51"/>
      <c r="BO35" s="52">
        <f t="shared" si="2"/>
        <v>0</v>
      </c>
      <c r="BP35" s="51"/>
      <c r="BQ35" s="51"/>
      <c r="BR35" s="51"/>
      <c r="BS35" s="51"/>
      <c r="BT35" s="51"/>
      <c r="BU35" s="51"/>
      <c r="BV35" s="51"/>
      <c r="BW35" s="51"/>
      <c r="BX35" s="51"/>
      <c r="BY35" s="51"/>
      <c r="BZ35" s="51"/>
      <c r="CA35" s="52">
        <f t="shared" si="3"/>
        <v>0</v>
      </c>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51"/>
      <c r="DE35" s="51"/>
      <c r="DF35" s="51"/>
      <c r="DG35" s="51"/>
      <c r="DH35" s="51"/>
      <c r="DI35" s="51"/>
      <c r="DJ35" s="51"/>
      <c r="DK35" s="51"/>
      <c r="DL35" s="51"/>
      <c r="DM35" s="51"/>
      <c r="DN35" s="51"/>
      <c r="DO35" s="52">
        <f t="shared" si="4"/>
        <v>0</v>
      </c>
      <c r="DP35" s="51"/>
      <c r="DQ35" s="51"/>
      <c r="DR35" s="51"/>
      <c r="DS35" s="51"/>
      <c r="DT35" s="51"/>
      <c r="DU35" s="51"/>
      <c r="DV35" s="51"/>
      <c r="DW35" s="51"/>
      <c r="DX35" s="51"/>
      <c r="DY35" s="51"/>
      <c r="DZ35" s="51"/>
      <c r="EA35" s="52">
        <f t="shared" si="5"/>
        <v>0</v>
      </c>
      <c r="EB35" s="51"/>
      <c r="EC35" s="51"/>
      <c r="ED35" s="51"/>
      <c r="EE35" s="51"/>
      <c r="EF35" s="51"/>
      <c r="EG35" s="51"/>
      <c r="EH35" s="51"/>
      <c r="EI35" s="51"/>
      <c r="EJ35" s="51"/>
      <c r="EK35" s="51"/>
      <c r="EL35" s="51"/>
      <c r="EM35" s="52">
        <f t="shared" si="6"/>
        <v>0</v>
      </c>
      <c r="EN35" s="51"/>
      <c r="EO35" s="51"/>
      <c r="EP35" s="51"/>
      <c r="EQ35" s="51"/>
      <c r="ER35" s="51"/>
      <c r="ES35" s="51"/>
      <c r="ET35" s="51"/>
      <c r="EU35" s="51"/>
      <c r="EV35" s="51"/>
      <c r="EW35" s="51"/>
      <c r="EX35" s="51"/>
      <c r="EY35" s="52">
        <f t="shared" si="7"/>
        <v>0</v>
      </c>
      <c r="EZ35" s="52">
        <f t="shared" si="8"/>
        <v>0</v>
      </c>
    </row>
    <row r="36" spans="2:156" ht="27" customHeight="1">
      <c r="B36" s="207" t="s">
        <v>940</v>
      </c>
      <c r="C36" s="27" t="s">
        <v>615</v>
      </c>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51"/>
      <c r="AG36" s="51"/>
      <c r="AH36" s="51"/>
      <c r="AI36" s="51"/>
      <c r="AJ36" s="51"/>
      <c r="AK36" s="51"/>
      <c r="AL36" s="51"/>
      <c r="AM36" s="51"/>
      <c r="AN36" s="51"/>
      <c r="AO36" s="51"/>
      <c r="AP36" s="51"/>
      <c r="AQ36" s="52">
        <f t="shared" si="0"/>
        <v>0</v>
      </c>
      <c r="AR36" s="51"/>
      <c r="AS36" s="51"/>
      <c r="AT36" s="51"/>
      <c r="AU36" s="51"/>
      <c r="AV36" s="51"/>
      <c r="AW36" s="51"/>
      <c r="AX36" s="51"/>
      <c r="AY36" s="51"/>
      <c r="AZ36" s="51"/>
      <c r="BA36" s="51"/>
      <c r="BB36" s="51"/>
      <c r="BC36" s="52">
        <f t="shared" si="1"/>
        <v>0</v>
      </c>
      <c r="BD36" s="51"/>
      <c r="BE36" s="51"/>
      <c r="BF36" s="51"/>
      <c r="BG36" s="51"/>
      <c r="BH36" s="51"/>
      <c r="BI36" s="51"/>
      <c r="BJ36" s="51"/>
      <c r="BK36" s="51"/>
      <c r="BL36" s="51"/>
      <c r="BM36" s="51"/>
      <c r="BN36" s="51"/>
      <c r="BO36" s="52">
        <f t="shared" si="2"/>
        <v>0</v>
      </c>
      <c r="BP36" s="51"/>
      <c r="BQ36" s="51"/>
      <c r="BR36" s="51"/>
      <c r="BS36" s="51"/>
      <c r="BT36" s="51"/>
      <c r="BU36" s="51"/>
      <c r="BV36" s="51"/>
      <c r="BW36" s="51"/>
      <c r="BX36" s="51"/>
      <c r="BY36" s="51"/>
      <c r="BZ36" s="51"/>
      <c r="CA36" s="52">
        <f t="shared" si="3"/>
        <v>0</v>
      </c>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51"/>
      <c r="DE36" s="51"/>
      <c r="DF36" s="51"/>
      <c r="DG36" s="51"/>
      <c r="DH36" s="51"/>
      <c r="DI36" s="51"/>
      <c r="DJ36" s="51"/>
      <c r="DK36" s="51"/>
      <c r="DL36" s="51"/>
      <c r="DM36" s="51"/>
      <c r="DN36" s="51"/>
      <c r="DO36" s="52">
        <f t="shared" si="4"/>
        <v>0</v>
      </c>
      <c r="DP36" s="51"/>
      <c r="DQ36" s="51"/>
      <c r="DR36" s="51"/>
      <c r="DS36" s="51"/>
      <c r="DT36" s="51"/>
      <c r="DU36" s="51"/>
      <c r="DV36" s="51"/>
      <c r="DW36" s="51"/>
      <c r="DX36" s="51"/>
      <c r="DY36" s="51"/>
      <c r="DZ36" s="51"/>
      <c r="EA36" s="52">
        <f t="shared" si="5"/>
        <v>0</v>
      </c>
      <c r="EB36" s="51"/>
      <c r="EC36" s="51"/>
      <c r="ED36" s="51"/>
      <c r="EE36" s="51"/>
      <c r="EF36" s="51"/>
      <c r="EG36" s="51"/>
      <c r="EH36" s="51"/>
      <c r="EI36" s="51"/>
      <c r="EJ36" s="51"/>
      <c r="EK36" s="51"/>
      <c r="EL36" s="51"/>
      <c r="EM36" s="52">
        <f t="shared" si="6"/>
        <v>0</v>
      </c>
      <c r="EN36" s="51"/>
      <c r="EO36" s="51"/>
      <c r="EP36" s="51"/>
      <c r="EQ36" s="51"/>
      <c r="ER36" s="51"/>
      <c r="ES36" s="51"/>
      <c r="ET36" s="51"/>
      <c r="EU36" s="51"/>
      <c r="EV36" s="51"/>
      <c r="EW36" s="51"/>
      <c r="EX36" s="51"/>
      <c r="EY36" s="52">
        <f t="shared" si="7"/>
        <v>0</v>
      </c>
      <c r="EZ36" s="52">
        <f t="shared" si="8"/>
        <v>0</v>
      </c>
    </row>
    <row r="37" spans="2:156" ht="27" customHeight="1">
      <c r="B37" s="207" t="s">
        <v>941</v>
      </c>
      <c r="C37" s="27" t="s">
        <v>803</v>
      </c>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51"/>
      <c r="AG37" s="51"/>
      <c r="AH37" s="51"/>
      <c r="AI37" s="51"/>
      <c r="AJ37" s="51"/>
      <c r="AK37" s="51"/>
      <c r="AL37" s="51"/>
      <c r="AM37" s="51"/>
      <c r="AN37" s="51"/>
      <c r="AO37" s="51"/>
      <c r="AP37" s="51"/>
      <c r="AQ37" s="52">
        <f t="shared" si="0"/>
        <v>0</v>
      </c>
      <c r="AR37" s="51"/>
      <c r="AS37" s="51"/>
      <c r="AT37" s="51"/>
      <c r="AU37" s="51"/>
      <c r="AV37" s="51"/>
      <c r="AW37" s="51"/>
      <c r="AX37" s="51"/>
      <c r="AY37" s="51"/>
      <c r="AZ37" s="51"/>
      <c r="BA37" s="51"/>
      <c r="BB37" s="51"/>
      <c r="BC37" s="52">
        <f t="shared" si="1"/>
        <v>0</v>
      </c>
      <c r="BD37" s="51"/>
      <c r="BE37" s="51"/>
      <c r="BF37" s="51"/>
      <c r="BG37" s="51"/>
      <c r="BH37" s="51"/>
      <c r="BI37" s="51"/>
      <c r="BJ37" s="51"/>
      <c r="BK37" s="51"/>
      <c r="BL37" s="51"/>
      <c r="BM37" s="51"/>
      <c r="BN37" s="51"/>
      <c r="BO37" s="52">
        <f t="shared" si="2"/>
        <v>0</v>
      </c>
      <c r="BP37" s="51"/>
      <c r="BQ37" s="51"/>
      <c r="BR37" s="51"/>
      <c r="BS37" s="51"/>
      <c r="BT37" s="51"/>
      <c r="BU37" s="51"/>
      <c r="BV37" s="51"/>
      <c r="BW37" s="51"/>
      <c r="BX37" s="51"/>
      <c r="BY37" s="51"/>
      <c r="BZ37" s="51"/>
      <c r="CA37" s="52">
        <f t="shared" si="3"/>
        <v>0</v>
      </c>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51"/>
      <c r="DE37" s="51"/>
      <c r="DF37" s="51"/>
      <c r="DG37" s="51"/>
      <c r="DH37" s="51"/>
      <c r="DI37" s="51"/>
      <c r="DJ37" s="51"/>
      <c r="DK37" s="51"/>
      <c r="DL37" s="51"/>
      <c r="DM37" s="51"/>
      <c r="DN37" s="51"/>
      <c r="DO37" s="52">
        <f t="shared" si="4"/>
        <v>0</v>
      </c>
      <c r="DP37" s="51"/>
      <c r="DQ37" s="51"/>
      <c r="DR37" s="51"/>
      <c r="DS37" s="51"/>
      <c r="DT37" s="51"/>
      <c r="DU37" s="51"/>
      <c r="DV37" s="51"/>
      <c r="DW37" s="51"/>
      <c r="DX37" s="51"/>
      <c r="DY37" s="51"/>
      <c r="DZ37" s="51"/>
      <c r="EA37" s="52">
        <f t="shared" si="5"/>
        <v>0</v>
      </c>
      <c r="EB37" s="51"/>
      <c r="EC37" s="51"/>
      <c r="ED37" s="51"/>
      <c r="EE37" s="51"/>
      <c r="EF37" s="51"/>
      <c r="EG37" s="51"/>
      <c r="EH37" s="51"/>
      <c r="EI37" s="51"/>
      <c r="EJ37" s="51"/>
      <c r="EK37" s="51"/>
      <c r="EL37" s="51"/>
      <c r="EM37" s="52">
        <f t="shared" si="6"/>
        <v>0</v>
      </c>
      <c r="EN37" s="51"/>
      <c r="EO37" s="51"/>
      <c r="EP37" s="51"/>
      <c r="EQ37" s="51"/>
      <c r="ER37" s="51"/>
      <c r="ES37" s="51"/>
      <c r="ET37" s="51"/>
      <c r="EU37" s="51"/>
      <c r="EV37" s="51"/>
      <c r="EW37" s="51"/>
      <c r="EX37" s="51"/>
      <c r="EY37" s="52">
        <f t="shared" si="7"/>
        <v>0</v>
      </c>
      <c r="EZ37" s="52">
        <f t="shared" si="8"/>
        <v>0</v>
      </c>
    </row>
    <row r="38" spans="2:156" ht="27" customHeight="1">
      <c r="B38" s="205" t="s">
        <v>804</v>
      </c>
      <c r="C38" s="27" t="s">
        <v>805</v>
      </c>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52">
        <f t="shared" ref="AF38:AP38" si="17">+SUM(AF39:AF41)</f>
        <v>0</v>
      </c>
      <c r="AG38" s="52">
        <f t="shared" si="17"/>
        <v>0</v>
      </c>
      <c r="AH38" s="52">
        <f t="shared" si="17"/>
        <v>0</v>
      </c>
      <c r="AI38" s="52">
        <f t="shared" si="17"/>
        <v>0</v>
      </c>
      <c r="AJ38" s="52">
        <f t="shared" si="17"/>
        <v>0</v>
      </c>
      <c r="AK38" s="52">
        <f t="shared" si="17"/>
        <v>0</v>
      </c>
      <c r="AL38" s="52">
        <f t="shared" si="17"/>
        <v>0</v>
      </c>
      <c r="AM38" s="52">
        <f t="shared" si="17"/>
        <v>0</v>
      </c>
      <c r="AN38" s="52">
        <f t="shared" si="17"/>
        <v>0</v>
      </c>
      <c r="AO38" s="52">
        <f t="shared" si="17"/>
        <v>0</v>
      </c>
      <c r="AP38" s="52">
        <f t="shared" si="17"/>
        <v>0</v>
      </c>
      <c r="AQ38" s="52">
        <f t="shared" si="0"/>
        <v>0</v>
      </c>
      <c r="AR38" s="52">
        <f t="shared" ref="AR38:BB38" si="18">+SUM(AR39:AR41)</f>
        <v>0</v>
      </c>
      <c r="AS38" s="52">
        <f t="shared" si="18"/>
        <v>0</v>
      </c>
      <c r="AT38" s="52">
        <f t="shared" si="18"/>
        <v>0</v>
      </c>
      <c r="AU38" s="52">
        <f t="shared" si="18"/>
        <v>0</v>
      </c>
      <c r="AV38" s="52">
        <f t="shared" si="18"/>
        <v>0</v>
      </c>
      <c r="AW38" s="52">
        <f t="shared" si="18"/>
        <v>0</v>
      </c>
      <c r="AX38" s="52">
        <f t="shared" si="18"/>
        <v>0</v>
      </c>
      <c r="AY38" s="52">
        <f t="shared" si="18"/>
        <v>0</v>
      </c>
      <c r="AZ38" s="52">
        <f t="shared" si="18"/>
        <v>0</v>
      </c>
      <c r="BA38" s="52">
        <f t="shared" si="18"/>
        <v>0</v>
      </c>
      <c r="BB38" s="52">
        <f t="shared" si="18"/>
        <v>0</v>
      </c>
      <c r="BC38" s="52">
        <f t="shared" si="1"/>
        <v>0</v>
      </c>
      <c r="BD38" s="52">
        <f t="shared" ref="BD38:BN38" si="19">+SUM(BD39:BD41)</f>
        <v>0</v>
      </c>
      <c r="BE38" s="52">
        <f t="shared" si="19"/>
        <v>0</v>
      </c>
      <c r="BF38" s="52">
        <f t="shared" si="19"/>
        <v>0</v>
      </c>
      <c r="BG38" s="52">
        <f t="shared" si="19"/>
        <v>0</v>
      </c>
      <c r="BH38" s="52">
        <f t="shared" si="19"/>
        <v>0</v>
      </c>
      <c r="BI38" s="52">
        <f t="shared" si="19"/>
        <v>0</v>
      </c>
      <c r="BJ38" s="52">
        <f t="shared" si="19"/>
        <v>0</v>
      </c>
      <c r="BK38" s="52">
        <f t="shared" si="19"/>
        <v>0</v>
      </c>
      <c r="BL38" s="52">
        <f t="shared" si="19"/>
        <v>0</v>
      </c>
      <c r="BM38" s="52">
        <f t="shared" si="19"/>
        <v>0</v>
      </c>
      <c r="BN38" s="52">
        <f t="shared" si="19"/>
        <v>0</v>
      </c>
      <c r="BO38" s="52">
        <f t="shared" si="2"/>
        <v>0</v>
      </c>
      <c r="BP38" s="52">
        <f t="shared" ref="BP38:BZ38" si="20">+SUM(BP39:BP41)</f>
        <v>0</v>
      </c>
      <c r="BQ38" s="52">
        <f t="shared" si="20"/>
        <v>0</v>
      </c>
      <c r="BR38" s="52">
        <f t="shared" si="20"/>
        <v>0</v>
      </c>
      <c r="BS38" s="52">
        <f t="shared" si="20"/>
        <v>0</v>
      </c>
      <c r="BT38" s="52">
        <f t="shared" si="20"/>
        <v>0</v>
      </c>
      <c r="BU38" s="52">
        <f t="shared" si="20"/>
        <v>0</v>
      </c>
      <c r="BV38" s="52">
        <f t="shared" si="20"/>
        <v>0</v>
      </c>
      <c r="BW38" s="52">
        <f t="shared" si="20"/>
        <v>0</v>
      </c>
      <c r="BX38" s="52">
        <f t="shared" si="20"/>
        <v>0</v>
      </c>
      <c r="BY38" s="52">
        <f t="shared" si="20"/>
        <v>0</v>
      </c>
      <c r="BZ38" s="52">
        <f t="shared" si="20"/>
        <v>0</v>
      </c>
      <c r="CA38" s="52">
        <f t="shared" si="3"/>
        <v>0</v>
      </c>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52">
        <f t="shared" ref="DD38:DN38" si="21">+SUM(DD39:DD41)</f>
        <v>0</v>
      </c>
      <c r="DE38" s="52">
        <f t="shared" si="21"/>
        <v>0</v>
      </c>
      <c r="DF38" s="52">
        <f t="shared" si="21"/>
        <v>0</v>
      </c>
      <c r="DG38" s="52">
        <f t="shared" si="21"/>
        <v>0</v>
      </c>
      <c r="DH38" s="52">
        <f t="shared" si="21"/>
        <v>0</v>
      </c>
      <c r="DI38" s="52">
        <f t="shared" si="21"/>
        <v>0</v>
      </c>
      <c r="DJ38" s="52">
        <f t="shared" si="21"/>
        <v>0</v>
      </c>
      <c r="DK38" s="52">
        <f t="shared" si="21"/>
        <v>0</v>
      </c>
      <c r="DL38" s="52">
        <f t="shared" si="21"/>
        <v>0</v>
      </c>
      <c r="DM38" s="52">
        <f t="shared" si="21"/>
        <v>0</v>
      </c>
      <c r="DN38" s="52">
        <f t="shared" si="21"/>
        <v>0</v>
      </c>
      <c r="DO38" s="52">
        <f t="shared" si="4"/>
        <v>0</v>
      </c>
      <c r="DP38" s="52">
        <f t="shared" ref="DP38:DZ38" si="22">+SUM(DP39:DP41)</f>
        <v>0</v>
      </c>
      <c r="DQ38" s="52">
        <f t="shared" si="22"/>
        <v>0</v>
      </c>
      <c r="DR38" s="52">
        <f t="shared" si="22"/>
        <v>0</v>
      </c>
      <c r="DS38" s="52">
        <f t="shared" si="22"/>
        <v>0</v>
      </c>
      <c r="DT38" s="52">
        <f t="shared" si="22"/>
        <v>0</v>
      </c>
      <c r="DU38" s="52">
        <f t="shared" si="22"/>
        <v>0</v>
      </c>
      <c r="DV38" s="52">
        <f t="shared" si="22"/>
        <v>0</v>
      </c>
      <c r="DW38" s="52">
        <f t="shared" si="22"/>
        <v>0</v>
      </c>
      <c r="DX38" s="52">
        <f t="shared" si="22"/>
        <v>0</v>
      </c>
      <c r="DY38" s="52">
        <f t="shared" si="22"/>
        <v>0</v>
      </c>
      <c r="DZ38" s="52">
        <f t="shared" si="22"/>
        <v>0</v>
      </c>
      <c r="EA38" s="52">
        <f t="shared" si="5"/>
        <v>0</v>
      </c>
      <c r="EB38" s="52">
        <f t="shared" ref="EB38:EL38" si="23">+SUM(EB39:EB41)</f>
        <v>0</v>
      </c>
      <c r="EC38" s="52">
        <f t="shared" si="23"/>
        <v>0</v>
      </c>
      <c r="ED38" s="52">
        <f t="shared" si="23"/>
        <v>0</v>
      </c>
      <c r="EE38" s="52">
        <f t="shared" si="23"/>
        <v>0</v>
      </c>
      <c r="EF38" s="52">
        <f t="shared" si="23"/>
        <v>0</v>
      </c>
      <c r="EG38" s="52">
        <f t="shared" si="23"/>
        <v>0</v>
      </c>
      <c r="EH38" s="52">
        <f t="shared" si="23"/>
        <v>0</v>
      </c>
      <c r="EI38" s="52">
        <f t="shared" si="23"/>
        <v>0</v>
      </c>
      <c r="EJ38" s="52">
        <f t="shared" si="23"/>
        <v>0</v>
      </c>
      <c r="EK38" s="52">
        <f t="shared" si="23"/>
        <v>0</v>
      </c>
      <c r="EL38" s="52">
        <f t="shared" si="23"/>
        <v>0</v>
      </c>
      <c r="EM38" s="52">
        <f t="shared" si="6"/>
        <v>0</v>
      </c>
      <c r="EN38" s="52">
        <f t="shared" ref="EN38:EX38" si="24">+SUM(EN39:EN41)</f>
        <v>0</v>
      </c>
      <c r="EO38" s="52">
        <f t="shared" si="24"/>
        <v>0</v>
      </c>
      <c r="EP38" s="52">
        <f t="shared" si="24"/>
        <v>0</v>
      </c>
      <c r="EQ38" s="52">
        <f t="shared" si="24"/>
        <v>0</v>
      </c>
      <c r="ER38" s="52">
        <f t="shared" si="24"/>
        <v>0</v>
      </c>
      <c r="ES38" s="52">
        <f t="shared" si="24"/>
        <v>0</v>
      </c>
      <c r="ET38" s="52">
        <f t="shared" si="24"/>
        <v>0</v>
      </c>
      <c r="EU38" s="52">
        <f t="shared" si="24"/>
        <v>0</v>
      </c>
      <c r="EV38" s="52">
        <f t="shared" si="24"/>
        <v>0</v>
      </c>
      <c r="EW38" s="52">
        <f t="shared" si="24"/>
        <v>0</v>
      </c>
      <c r="EX38" s="52">
        <f t="shared" si="24"/>
        <v>0</v>
      </c>
      <c r="EY38" s="52">
        <f t="shared" si="7"/>
        <v>0</v>
      </c>
      <c r="EZ38" s="52">
        <f t="shared" si="8"/>
        <v>0</v>
      </c>
    </row>
    <row r="39" spans="2:156" ht="27" customHeight="1">
      <c r="B39" s="207" t="s">
        <v>942</v>
      </c>
      <c r="C39" s="27" t="s">
        <v>807</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51"/>
      <c r="AG39" s="51"/>
      <c r="AH39" s="51"/>
      <c r="AI39" s="51"/>
      <c r="AJ39" s="51"/>
      <c r="AK39" s="51"/>
      <c r="AL39" s="51"/>
      <c r="AM39" s="51"/>
      <c r="AN39" s="51"/>
      <c r="AO39" s="51"/>
      <c r="AP39" s="51"/>
      <c r="AQ39" s="52">
        <f t="shared" si="0"/>
        <v>0</v>
      </c>
      <c r="AR39" s="51"/>
      <c r="AS39" s="51"/>
      <c r="AT39" s="51"/>
      <c r="AU39" s="51"/>
      <c r="AV39" s="51"/>
      <c r="AW39" s="51"/>
      <c r="AX39" s="51"/>
      <c r="AY39" s="51"/>
      <c r="AZ39" s="51"/>
      <c r="BA39" s="51"/>
      <c r="BB39" s="51"/>
      <c r="BC39" s="52">
        <f t="shared" si="1"/>
        <v>0</v>
      </c>
      <c r="BD39" s="51"/>
      <c r="BE39" s="51"/>
      <c r="BF39" s="51"/>
      <c r="BG39" s="51"/>
      <c r="BH39" s="51"/>
      <c r="BI39" s="51"/>
      <c r="BJ39" s="51"/>
      <c r="BK39" s="51"/>
      <c r="BL39" s="51"/>
      <c r="BM39" s="51"/>
      <c r="BN39" s="51"/>
      <c r="BO39" s="52">
        <f t="shared" si="2"/>
        <v>0</v>
      </c>
      <c r="BP39" s="51"/>
      <c r="BQ39" s="51"/>
      <c r="BR39" s="51"/>
      <c r="BS39" s="51"/>
      <c r="BT39" s="51"/>
      <c r="BU39" s="51"/>
      <c r="BV39" s="51"/>
      <c r="BW39" s="51"/>
      <c r="BX39" s="51"/>
      <c r="BY39" s="51"/>
      <c r="BZ39" s="51"/>
      <c r="CA39" s="52">
        <f t="shared" si="3"/>
        <v>0</v>
      </c>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51"/>
      <c r="DE39" s="51"/>
      <c r="DF39" s="51"/>
      <c r="DG39" s="51"/>
      <c r="DH39" s="51"/>
      <c r="DI39" s="51"/>
      <c r="DJ39" s="51"/>
      <c r="DK39" s="51"/>
      <c r="DL39" s="51"/>
      <c r="DM39" s="51"/>
      <c r="DN39" s="51"/>
      <c r="DO39" s="52">
        <f t="shared" si="4"/>
        <v>0</v>
      </c>
      <c r="DP39" s="51"/>
      <c r="DQ39" s="51"/>
      <c r="DR39" s="51"/>
      <c r="DS39" s="51"/>
      <c r="DT39" s="51"/>
      <c r="DU39" s="51"/>
      <c r="DV39" s="51"/>
      <c r="DW39" s="51"/>
      <c r="DX39" s="51"/>
      <c r="DY39" s="51"/>
      <c r="DZ39" s="51"/>
      <c r="EA39" s="52">
        <f t="shared" si="5"/>
        <v>0</v>
      </c>
      <c r="EB39" s="51"/>
      <c r="EC39" s="51"/>
      <c r="ED39" s="51"/>
      <c r="EE39" s="51"/>
      <c r="EF39" s="51"/>
      <c r="EG39" s="51"/>
      <c r="EH39" s="51"/>
      <c r="EI39" s="51"/>
      <c r="EJ39" s="51"/>
      <c r="EK39" s="51"/>
      <c r="EL39" s="51"/>
      <c r="EM39" s="52">
        <f t="shared" si="6"/>
        <v>0</v>
      </c>
      <c r="EN39" s="51"/>
      <c r="EO39" s="51"/>
      <c r="EP39" s="51"/>
      <c r="EQ39" s="51"/>
      <c r="ER39" s="51"/>
      <c r="ES39" s="51"/>
      <c r="ET39" s="51"/>
      <c r="EU39" s="51"/>
      <c r="EV39" s="51"/>
      <c r="EW39" s="51"/>
      <c r="EX39" s="51"/>
      <c r="EY39" s="52">
        <f t="shared" si="7"/>
        <v>0</v>
      </c>
      <c r="EZ39" s="52">
        <f t="shared" si="8"/>
        <v>0</v>
      </c>
    </row>
    <row r="40" spans="2:156" ht="27" customHeight="1">
      <c r="B40" s="207" t="s">
        <v>808</v>
      </c>
      <c r="C40" s="27" t="s">
        <v>809</v>
      </c>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51"/>
      <c r="AG40" s="51"/>
      <c r="AH40" s="51"/>
      <c r="AI40" s="51"/>
      <c r="AJ40" s="51"/>
      <c r="AK40" s="51"/>
      <c r="AL40" s="51"/>
      <c r="AM40" s="51"/>
      <c r="AN40" s="51"/>
      <c r="AO40" s="51"/>
      <c r="AP40" s="51"/>
      <c r="AQ40" s="52">
        <f t="shared" si="0"/>
        <v>0</v>
      </c>
      <c r="AR40" s="51"/>
      <c r="AS40" s="51"/>
      <c r="AT40" s="51"/>
      <c r="AU40" s="51"/>
      <c r="AV40" s="51"/>
      <c r="AW40" s="51"/>
      <c r="AX40" s="51"/>
      <c r="AY40" s="51"/>
      <c r="AZ40" s="51"/>
      <c r="BA40" s="51"/>
      <c r="BB40" s="51"/>
      <c r="BC40" s="52">
        <f t="shared" si="1"/>
        <v>0</v>
      </c>
      <c r="BD40" s="51"/>
      <c r="BE40" s="51"/>
      <c r="BF40" s="51"/>
      <c r="BG40" s="51"/>
      <c r="BH40" s="51"/>
      <c r="BI40" s="51"/>
      <c r="BJ40" s="51"/>
      <c r="BK40" s="51"/>
      <c r="BL40" s="51"/>
      <c r="BM40" s="51"/>
      <c r="BN40" s="51"/>
      <c r="BO40" s="52">
        <f t="shared" si="2"/>
        <v>0</v>
      </c>
      <c r="BP40" s="51"/>
      <c r="BQ40" s="51"/>
      <c r="BR40" s="51"/>
      <c r="BS40" s="51"/>
      <c r="BT40" s="51"/>
      <c r="BU40" s="51"/>
      <c r="BV40" s="51"/>
      <c r="BW40" s="51"/>
      <c r="BX40" s="51"/>
      <c r="BY40" s="51"/>
      <c r="BZ40" s="51"/>
      <c r="CA40" s="52">
        <f t="shared" si="3"/>
        <v>0</v>
      </c>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51"/>
      <c r="DE40" s="51"/>
      <c r="DF40" s="51"/>
      <c r="DG40" s="51"/>
      <c r="DH40" s="51"/>
      <c r="DI40" s="51"/>
      <c r="DJ40" s="51"/>
      <c r="DK40" s="51"/>
      <c r="DL40" s="51"/>
      <c r="DM40" s="51"/>
      <c r="DN40" s="51"/>
      <c r="DO40" s="52">
        <f t="shared" si="4"/>
        <v>0</v>
      </c>
      <c r="DP40" s="51"/>
      <c r="DQ40" s="51"/>
      <c r="DR40" s="51"/>
      <c r="DS40" s="51"/>
      <c r="DT40" s="51"/>
      <c r="DU40" s="51"/>
      <c r="DV40" s="51"/>
      <c r="DW40" s="51"/>
      <c r="DX40" s="51"/>
      <c r="DY40" s="51"/>
      <c r="DZ40" s="51"/>
      <c r="EA40" s="52">
        <f t="shared" si="5"/>
        <v>0</v>
      </c>
      <c r="EB40" s="51"/>
      <c r="EC40" s="51"/>
      <c r="ED40" s="51"/>
      <c r="EE40" s="51"/>
      <c r="EF40" s="51"/>
      <c r="EG40" s="51"/>
      <c r="EH40" s="51"/>
      <c r="EI40" s="51"/>
      <c r="EJ40" s="51"/>
      <c r="EK40" s="51"/>
      <c r="EL40" s="51"/>
      <c r="EM40" s="52">
        <f t="shared" si="6"/>
        <v>0</v>
      </c>
      <c r="EN40" s="51"/>
      <c r="EO40" s="51"/>
      <c r="EP40" s="51"/>
      <c r="EQ40" s="51"/>
      <c r="ER40" s="51"/>
      <c r="ES40" s="51"/>
      <c r="ET40" s="51"/>
      <c r="EU40" s="51"/>
      <c r="EV40" s="51"/>
      <c r="EW40" s="51"/>
      <c r="EX40" s="51"/>
      <c r="EY40" s="52">
        <f t="shared" si="7"/>
        <v>0</v>
      </c>
      <c r="EZ40" s="52">
        <f t="shared" si="8"/>
        <v>0</v>
      </c>
    </row>
    <row r="41" spans="2:156" ht="27" customHeight="1">
      <c r="B41" s="207" t="s">
        <v>943</v>
      </c>
      <c r="C41" s="27" t="s">
        <v>811</v>
      </c>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51"/>
      <c r="AG41" s="51"/>
      <c r="AH41" s="51"/>
      <c r="AI41" s="51"/>
      <c r="AJ41" s="51"/>
      <c r="AK41" s="51"/>
      <c r="AL41" s="51"/>
      <c r="AM41" s="51"/>
      <c r="AN41" s="51"/>
      <c r="AO41" s="51"/>
      <c r="AP41" s="51"/>
      <c r="AQ41" s="52">
        <f t="shared" si="0"/>
        <v>0</v>
      </c>
      <c r="AR41" s="51"/>
      <c r="AS41" s="51"/>
      <c r="AT41" s="51"/>
      <c r="AU41" s="51"/>
      <c r="AV41" s="51"/>
      <c r="AW41" s="51"/>
      <c r="AX41" s="51"/>
      <c r="AY41" s="51"/>
      <c r="AZ41" s="51"/>
      <c r="BA41" s="51"/>
      <c r="BB41" s="51"/>
      <c r="BC41" s="52">
        <f t="shared" si="1"/>
        <v>0</v>
      </c>
      <c r="BD41" s="51"/>
      <c r="BE41" s="51"/>
      <c r="BF41" s="51"/>
      <c r="BG41" s="51"/>
      <c r="BH41" s="51"/>
      <c r="BI41" s="51"/>
      <c r="BJ41" s="51"/>
      <c r="BK41" s="51"/>
      <c r="BL41" s="51"/>
      <c r="BM41" s="51"/>
      <c r="BN41" s="51"/>
      <c r="BO41" s="52">
        <f t="shared" si="2"/>
        <v>0</v>
      </c>
      <c r="BP41" s="51"/>
      <c r="BQ41" s="51"/>
      <c r="BR41" s="51"/>
      <c r="BS41" s="51"/>
      <c r="BT41" s="51"/>
      <c r="BU41" s="51"/>
      <c r="BV41" s="51"/>
      <c r="BW41" s="51"/>
      <c r="BX41" s="51"/>
      <c r="BY41" s="51"/>
      <c r="BZ41" s="51"/>
      <c r="CA41" s="52">
        <f t="shared" si="3"/>
        <v>0</v>
      </c>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51"/>
      <c r="DE41" s="51"/>
      <c r="DF41" s="51"/>
      <c r="DG41" s="51"/>
      <c r="DH41" s="51"/>
      <c r="DI41" s="51"/>
      <c r="DJ41" s="51"/>
      <c r="DK41" s="51"/>
      <c r="DL41" s="51"/>
      <c r="DM41" s="51"/>
      <c r="DN41" s="51"/>
      <c r="DO41" s="52">
        <f t="shared" si="4"/>
        <v>0</v>
      </c>
      <c r="DP41" s="51"/>
      <c r="DQ41" s="51"/>
      <c r="DR41" s="51"/>
      <c r="DS41" s="51"/>
      <c r="DT41" s="51"/>
      <c r="DU41" s="51"/>
      <c r="DV41" s="51"/>
      <c r="DW41" s="51"/>
      <c r="DX41" s="51"/>
      <c r="DY41" s="51"/>
      <c r="DZ41" s="51"/>
      <c r="EA41" s="52">
        <f t="shared" si="5"/>
        <v>0</v>
      </c>
      <c r="EB41" s="51"/>
      <c r="EC41" s="51"/>
      <c r="ED41" s="51"/>
      <c r="EE41" s="51"/>
      <c r="EF41" s="51"/>
      <c r="EG41" s="51"/>
      <c r="EH41" s="51"/>
      <c r="EI41" s="51"/>
      <c r="EJ41" s="51"/>
      <c r="EK41" s="51"/>
      <c r="EL41" s="51"/>
      <c r="EM41" s="52">
        <f t="shared" si="6"/>
        <v>0</v>
      </c>
      <c r="EN41" s="51"/>
      <c r="EO41" s="51"/>
      <c r="EP41" s="51"/>
      <c r="EQ41" s="51"/>
      <c r="ER41" s="51"/>
      <c r="ES41" s="51"/>
      <c r="ET41" s="51"/>
      <c r="EU41" s="51"/>
      <c r="EV41" s="51"/>
      <c r="EW41" s="51"/>
      <c r="EX41" s="51"/>
      <c r="EY41" s="52">
        <f t="shared" si="7"/>
        <v>0</v>
      </c>
      <c r="EZ41" s="52">
        <f t="shared" si="8"/>
        <v>0</v>
      </c>
    </row>
    <row r="42" spans="2:156" ht="27" customHeight="1">
      <c r="B42" s="205" t="s">
        <v>944</v>
      </c>
      <c r="C42" s="27" t="s">
        <v>813</v>
      </c>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51"/>
      <c r="AG42" s="51"/>
      <c r="AH42" s="51"/>
      <c r="AI42" s="51"/>
      <c r="AJ42" s="51"/>
      <c r="AK42" s="51"/>
      <c r="AL42" s="51"/>
      <c r="AM42" s="51"/>
      <c r="AN42" s="51"/>
      <c r="AO42" s="51"/>
      <c r="AP42" s="51"/>
      <c r="AQ42" s="52">
        <f t="shared" si="0"/>
        <v>0</v>
      </c>
      <c r="AR42" s="51"/>
      <c r="AS42" s="51"/>
      <c r="AT42" s="51"/>
      <c r="AU42" s="51"/>
      <c r="AV42" s="51"/>
      <c r="AW42" s="51"/>
      <c r="AX42" s="51"/>
      <c r="AY42" s="51"/>
      <c r="AZ42" s="51"/>
      <c r="BA42" s="51"/>
      <c r="BB42" s="51"/>
      <c r="BC42" s="52">
        <f t="shared" si="1"/>
        <v>0</v>
      </c>
      <c r="BD42" s="51"/>
      <c r="BE42" s="51"/>
      <c r="BF42" s="51"/>
      <c r="BG42" s="51"/>
      <c r="BH42" s="51"/>
      <c r="BI42" s="51"/>
      <c r="BJ42" s="51"/>
      <c r="BK42" s="51"/>
      <c r="BL42" s="51"/>
      <c r="BM42" s="51"/>
      <c r="BN42" s="51"/>
      <c r="BO42" s="52">
        <f t="shared" si="2"/>
        <v>0</v>
      </c>
      <c r="BP42" s="51"/>
      <c r="BQ42" s="51"/>
      <c r="BR42" s="51"/>
      <c r="BS42" s="51"/>
      <c r="BT42" s="51"/>
      <c r="BU42" s="51"/>
      <c r="BV42" s="51"/>
      <c r="BW42" s="51"/>
      <c r="BX42" s="51"/>
      <c r="BY42" s="51"/>
      <c r="BZ42" s="51"/>
      <c r="CA42" s="52">
        <f t="shared" si="3"/>
        <v>0</v>
      </c>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51"/>
      <c r="DE42" s="51"/>
      <c r="DF42" s="51"/>
      <c r="DG42" s="51"/>
      <c r="DH42" s="51"/>
      <c r="DI42" s="51"/>
      <c r="DJ42" s="51"/>
      <c r="DK42" s="51"/>
      <c r="DL42" s="51"/>
      <c r="DM42" s="51"/>
      <c r="DN42" s="51"/>
      <c r="DO42" s="52">
        <f t="shared" si="4"/>
        <v>0</v>
      </c>
      <c r="DP42" s="51"/>
      <c r="DQ42" s="51"/>
      <c r="DR42" s="51"/>
      <c r="DS42" s="51"/>
      <c r="DT42" s="51"/>
      <c r="DU42" s="51"/>
      <c r="DV42" s="51"/>
      <c r="DW42" s="51"/>
      <c r="DX42" s="51"/>
      <c r="DY42" s="51"/>
      <c r="DZ42" s="51"/>
      <c r="EA42" s="52">
        <f t="shared" si="5"/>
        <v>0</v>
      </c>
      <c r="EB42" s="51"/>
      <c r="EC42" s="51"/>
      <c r="ED42" s="51"/>
      <c r="EE42" s="51"/>
      <c r="EF42" s="51"/>
      <c r="EG42" s="51"/>
      <c r="EH42" s="51"/>
      <c r="EI42" s="51"/>
      <c r="EJ42" s="51"/>
      <c r="EK42" s="51"/>
      <c r="EL42" s="51"/>
      <c r="EM42" s="52">
        <f t="shared" si="6"/>
        <v>0</v>
      </c>
      <c r="EN42" s="51"/>
      <c r="EO42" s="51"/>
      <c r="EP42" s="51"/>
      <c r="EQ42" s="51"/>
      <c r="ER42" s="51"/>
      <c r="ES42" s="51"/>
      <c r="ET42" s="51"/>
      <c r="EU42" s="51"/>
      <c r="EV42" s="51"/>
      <c r="EW42" s="51"/>
      <c r="EX42" s="51"/>
      <c r="EY42" s="52">
        <f t="shared" si="7"/>
        <v>0</v>
      </c>
      <c r="EZ42" s="52">
        <f t="shared" si="8"/>
        <v>0</v>
      </c>
    </row>
    <row r="43" spans="2:156" ht="27" customHeight="1">
      <c r="B43" s="204" t="s">
        <v>814</v>
      </c>
      <c r="C43" s="27" t="s">
        <v>815</v>
      </c>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1">
        <f t="shared" ref="AF43:AP43" si="25">AF31+AF32+AF33+AF34+AF38+AF42</f>
        <v>0</v>
      </c>
      <c r="AG43" s="71">
        <f t="shared" si="25"/>
        <v>0</v>
      </c>
      <c r="AH43" s="71">
        <f t="shared" si="25"/>
        <v>0</v>
      </c>
      <c r="AI43" s="71">
        <f t="shared" si="25"/>
        <v>0</v>
      </c>
      <c r="AJ43" s="71">
        <f t="shared" si="25"/>
        <v>0</v>
      </c>
      <c r="AK43" s="71">
        <f t="shared" si="25"/>
        <v>0</v>
      </c>
      <c r="AL43" s="71">
        <f t="shared" si="25"/>
        <v>0</v>
      </c>
      <c r="AM43" s="71">
        <f t="shared" si="25"/>
        <v>0</v>
      </c>
      <c r="AN43" s="71">
        <f t="shared" si="25"/>
        <v>0</v>
      </c>
      <c r="AO43" s="71">
        <f t="shared" si="25"/>
        <v>0</v>
      </c>
      <c r="AP43" s="71">
        <f t="shared" si="25"/>
        <v>0</v>
      </c>
      <c r="AQ43" s="71">
        <f t="shared" si="0"/>
        <v>0</v>
      </c>
      <c r="AR43" s="71">
        <f t="shared" ref="AR43:BB43" si="26">AR31+AR32+AR33+AR34+AR38+AR42</f>
        <v>0</v>
      </c>
      <c r="AS43" s="71">
        <f t="shared" si="26"/>
        <v>0</v>
      </c>
      <c r="AT43" s="71">
        <f t="shared" si="26"/>
        <v>0</v>
      </c>
      <c r="AU43" s="71">
        <f t="shared" si="26"/>
        <v>0</v>
      </c>
      <c r="AV43" s="71">
        <f t="shared" si="26"/>
        <v>0</v>
      </c>
      <c r="AW43" s="71">
        <f t="shared" si="26"/>
        <v>0</v>
      </c>
      <c r="AX43" s="71">
        <f t="shared" si="26"/>
        <v>0</v>
      </c>
      <c r="AY43" s="71">
        <f t="shared" si="26"/>
        <v>0</v>
      </c>
      <c r="AZ43" s="71">
        <f t="shared" si="26"/>
        <v>0</v>
      </c>
      <c r="BA43" s="71">
        <f t="shared" si="26"/>
        <v>0</v>
      </c>
      <c r="BB43" s="71">
        <f t="shared" si="26"/>
        <v>0</v>
      </c>
      <c r="BC43" s="71">
        <f t="shared" si="1"/>
        <v>0</v>
      </c>
      <c r="BD43" s="71">
        <f t="shared" ref="BD43:BN43" si="27">BD31+BD32+BD33+BD34+BD38+BD42</f>
        <v>0</v>
      </c>
      <c r="BE43" s="71">
        <f t="shared" si="27"/>
        <v>0</v>
      </c>
      <c r="BF43" s="71">
        <f t="shared" si="27"/>
        <v>0</v>
      </c>
      <c r="BG43" s="71">
        <f t="shared" si="27"/>
        <v>0</v>
      </c>
      <c r="BH43" s="71">
        <f t="shared" si="27"/>
        <v>0</v>
      </c>
      <c r="BI43" s="71">
        <f t="shared" si="27"/>
        <v>0</v>
      </c>
      <c r="BJ43" s="71">
        <f t="shared" si="27"/>
        <v>0</v>
      </c>
      <c r="BK43" s="71">
        <f t="shared" si="27"/>
        <v>0</v>
      </c>
      <c r="BL43" s="71">
        <f t="shared" si="27"/>
        <v>0</v>
      </c>
      <c r="BM43" s="71">
        <f t="shared" si="27"/>
        <v>0</v>
      </c>
      <c r="BN43" s="71">
        <f t="shared" si="27"/>
        <v>0</v>
      </c>
      <c r="BO43" s="71">
        <f t="shared" si="2"/>
        <v>0</v>
      </c>
      <c r="BP43" s="71">
        <f t="shared" ref="BP43:BZ43" si="28">BP31+BP32+BP33+BP34+BP38+BP42</f>
        <v>0</v>
      </c>
      <c r="BQ43" s="71">
        <f t="shared" si="28"/>
        <v>0</v>
      </c>
      <c r="BR43" s="71">
        <f t="shared" si="28"/>
        <v>0</v>
      </c>
      <c r="BS43" s="71">
        <f t="shared" si="28"/>
        <v>0</v>
      </c>
      <c r="BT43" s="71">
        <f t="shared" si="28"/>
        <v>0</v>
      </c>
      <c r="BU43" s="71">
        <f t="shared" si="28"/>
        <v>0</v>
      </c>
      <c r="BV43" s="71">
        <f t="shared" si="28"/>
        <v>0</v>
      </c>
      <c r="BW43" s="71">
        <f t="shared" si="28"/>
        <v>0</v>
      </c>
      <c r="BX43" s="71">
        <f t="shared" si="28"/>
        <v>0</v>
      </c>
      <c r="BY43" s="71">
        <f t="shared" si="28"/>
        <v>0</v>
      </c>
      <c r="BZ43" s="71">
        <f t="shared" si="28"/>
        <v>0</v>
      </c>
      <c r="CA43" s="71">
        <f t="shared" si="3"/>
        <v>0</v>
      </c>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1">
        <f t="shared" ref="DD43:DN43" si="29">DD31+DD32+DD33+DD34+DD38+DD42</f>
        <v>0</v>
      </c>
      <c r="DE43" s="71">
        <f t="shared" si="29"/>
        <v>0</v>
      </c>
      <c r="DF43" s="71">
        <f t="shared" si="29"/>
        <v>0</v>
      </c>
      <c r="DG43" s="71">
        <f t="shared" si="29"/>
        <v>0</v>
      </c>
      <c r="DH43" s="71">
        <f t="shared" si="29"/>
        <v>0</v>
      </c>
      <c r="DI43" s="71">
        <f t="shared" si="29"/>
        <v>0</v>
      </c>
      <c r="DJ43" s="71">
        <f t="shared" si="29"/>
        <v>0</v>
      </c>
      <c r="DK43" s="71">
        <f t="shared" si="29"/>
        <v>0</v>
      </c>
      <c r="DL43" s="71">
        <f t="shared" si="29"/>
        <v>0</v>
      </c>
      <c r="DM43" s="71">
        <f t="shared" si="29"/>
        <v>0</v>
      </c>
      <c r="DN43" s="71">
        <f t="shared" si="29"/>
        <v>0</v>
      </c>
      <c r="DO43" s="71">
        <f t="shared" si="4"/>
        <v>0</v>
      </c>
      <c r="DP43" s="71">
        <f t="shared" ref="DP43:DZ43" si="30">DP31+DP32+DP33+DP34+DP38+DP42</f>
        <v>0</v>
      </c>
      <c r="DQ43" s="71">
        <f t="shared" si="30"/>
        <v>0</v>
      </c>
      <c r="DR43" s="71">
        <f t="shared" si="30"/>
        <v>0</v>
      </c>
      <c r="DS43" s="71">
        <f t="shared" si="30"/>
        <v>0</v>
      </c>
      <c r="DT43" s="71">
        <f t="shared" si="30"/>
        <v>0</v>
      </c>
      <c r="DU43" s="71">
        <f t="shared" si="30"/>
        <v>0</v>
      </c>
      <c r="DV43" s="71">
        <f t="shared" si="30"/>
        <v>0</v>
      </c>
      <c r="DW43" s="71">
        <f t="shared" si="30"/>
        <v>0</v>
      </c>
      <c r="DX43" s="71">
        <f t="shared" si="30"/>
        <v>0</v>
      </c>
      <c r="DY43" s="71">
        <f t="shared" si="30"/>
        <v>0</v>
      </c>
      <c r="DZ43" s="71">
        <f t="shared" si="30"/>
        <v>0</v>
      </c>
      <c r="EA43" s="71">
        <f t="shared" si="5"/>
        <v>0</v>
      </c>
      <c r="EB43" s="71">
        <f t="shared" ref="EB43:EL43" si="31">EB31+EB32+EB33+EB34+EB38+EB42</f>
        <v>0</v>
      </c>
      <c r="EC43" s="71">
        <f t="shared" si="31"/>
        <v>0</v>
      </c>
      <c r="ED43" s="71">
        <f t="shared" si="31"/>
        <v>0</v>
      </c>
      <c r="EE43" s="71">
        <f t="shared" si="31"/>
        <v>0</v>
      </c>
      <c r="EF43" s="71">
        <f t="shared" si="31"/>
        <v>0</v>
      </c>
      <c r="EG43" s="71">
        <f t="shared" si="31"/>
        <v>0</v>
      </c>
      <c r="EH43" s="71">
        <f t="shared" si="31"/>
        <v>0</v>
      </c>
      <c r="EI43" s="71">
        <f t="shared" si="31"/>
        <v>0</v>
      </c>
      <c r="EJ43" s="71">
        <f t="shared" si="31"/>
        <v>0</v>
      </c>
      <c r="EK43" s="71">
        <f t="shared" si="31"/>
        <v>0</v>
      </c>
      <c r="EL43" s="71">
        <f t="shared" si="31"/>
        <v>0</v>
      </c>
      <c r="EM43" s="71">
        <f t="shared" si="6"/>
        <v>0</v>
      </c>
      <c r="EN43" s="71">
        <f t="shared" ref="EN43:EX43" si="32">EN31+EN32+EN33+EN34+EN38+EN42</f>
        <v>0</v>
      </c>
      <c r="EO43" s="71">
        <f t="shared" si="32"/>
        <v>0</v>
      </c>
      <c r="EP43" s="71">
        <f t="shared" si="32"/>
        <v>0</v>
      </c>
      <c r="EQ43" s="71">
        <f t="shared" si="32"/>
        <v>0</v>
      </c>
      <c r="ER43" s="71">
        <f t="shared" si="32"/>
        <v>0</v>
      </c>
      <c r="ES43" s="71">
        <f t="shared" si="32"/>
        <v>0</v>
      </c>
      <c r="ET43" s="71">
        <f t="shared" si="32"/>
        <v>0</v>
      </c>
      <c r="EU43" s="71">
        <f t="shared" si="32"/>
        <v>0</v>
      </c>
      <c r="EV43" s="71">
        <f t="shared" si="32"/>
        <v>0</v>
      </c>
      <c r="EW43" s="71">
        <f t="shared" si="32"/>
        <v>0</v>
      </c>
      <c r="EX43" s="71">
        <f t="shared" si="32"/>
        <v>0</v>
      </c>
      <c r="EY43" s="71">
        <f t="shared" si="7"/>
        <v>0</v>
      </c>
      <c r="EZ43" s="71">
        <f t="shared" si="8"/>
        <v>0</v>
      </c>
    </row>
    <row r="44" spans="2:156" ht="27" customHeight="1">
      <c r="B44" s="205" t="s">
        <v>945</v>
      </c>
      <c r="C44" s="27" t="s">
        <v>816</v>
      </c>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51"/>
      <c r="AG44" s="51"/>
      <c r="AH44" s="51"/>
      <c r="AI44" s="51"/>
      <c r="AJ44" s="51"/>
      <c r="AK44" s="51"/>
      <c r="AL44" s="51"/>
      <c r="AM44" s="51"/>
      <c r="AN44" s="51"/>
      <c r="AO44" s="51"/>
      <c r="AP44" s="51"/>
      <c r="AQ44" s="52">
        <f t="shared" si="0"/>
        <v>0</v>
      </c>
      <c r="AR44" s="51"/>
      <c r="AS44" s="51"/>
      <c r="AT44" s="51"/>
      <c r="AU44" s="51"/>
      <c r="AV44" s="51"/>
      <c r="AW44" s="51"/>
      <c r="AX44" s="51"/>
      <c r="AY44" s="51"/>
      <c r="AZ44" s="51"/>
      <c r="BA44" s="51"/>
      <c r="BB44" s="51"/>
      <c r="BC44" s="52">
        <f t="shared" si="1"/>
        <v>0</v>
      </c>
      <c r="BD44" s="51"/>
      <c r="BE44" s="51"/>
      <c r="BF44" s="51"/>
      <c r="BG44" s="51"/>
      <c r="BH44" s="51"/>
      <c r="BI44" s="51"/>
      <c r="BJ44" s="51"/>
      <c r="BK44" s="51"/>
      <c r="BL44" s="51"/>
      <c r="BM44" s="51"/>
      <c r="BN44" s="51"/>
      <c r="BO44" s="52">
        <f t="shared" si="2"/>
        <v>0</v>
      </c>
      <c r="BP44" s="51"/>
      <c r="BQ44" s="51"/>
      <c r="BR44" s="51"/>
      <c r="BS44" s="51"/>
      <c r="BT44" s="51"/>
      <c r="BU44" s="51"/>
      <c r="BV44" s="51"/>
      <c r="BW44" s="51"/>
      <c r="BX44" s="51"/>
      <c r="BY44" s="51"/>
      <c r="BZ44" s="51"/>
      <c r="CA44" s="52">
        <f t="shared" si="3"/>
        <v>0</v>
      </c>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51"/>
      <c r="DE44" s="51"/>
      <c r="DF44" s="51"/>
      <c r="DG44" s="51"/>
      <c r="DH44" s="51"/>
      <c r="DI44" s="51"/>
      <c r="DJ44" s="51"/>
      <c r="DK44" s="51"/>
      <c r="DL44" s="51"/>
      <c r="DM44" s="51"/>
      <c r="DN44" s="51"/>
      <c r="DO44" s="52">
        <f t="shared" si="4"/>
        <v>0</v>
      </c>
      <c r="DP44" s="51"/>
      <c r="DQ44" s="51"/>
      <c r="DR44" s="51"/>
      <c r="DS44" s="51"/>
      <c r="DT44" s="51"/>
      <c r="DU44" s="51"/>
      <c r="DV44" s="51"/>
      <c r="DW44" s="51"/>
      <c r="DX44" s="51"/>
      <c r="DY44" s="51"/>
      <c r="DZ44" s="51"/>
      <c r="EA44" s="52">
        <f t="shared" si="5"/>
        <v>0</v>
      </c>
      <c r="EB44" s="51"/>
      <c r="EC44" s="51"/>
      <c r="ED44" s="51"/>
      <c r="EE44" s="51"/>
      <c r="EF44" s="51"/>
      <c r="EG44" s="51"/>
      <c r="EH44" s="51"/>
      <c r="EI44" s="51"/>
      <c r="EJ44" s="51"/>
      <c r="EK44" s="51"/>
      <c r="EL44" s="51"/>
      <c r="EM44" s="52">
        <f t="shared" si="6"/>
        <v>0</v>
      </c>
      <c r="EN44" s="51"/>
      <c r="EO44" s="51"/>
      <c r="EP44" s="51"/>
      <c r="EQ44" s="51"/>
      <c r="ER44" s="51"/>
      <c r="ES44" s="51"/>
      <c r="ET44" s="51"/>
      <c r="EU44" s="51"/>
      <c r="EV44" s="51"/>
      <c r="EW44" s="51"/>
      <c r="EX44" s="51"/>
      <c r="EY44" s="52">
        <f t="shared" si="7"/>
        <v>0</v>
      </c>
      <c r="EZ44" s="52">
        <f t="shared" si="8"/>
        <v>0</v>
      </c>
    </row>
    <row r="45" spans="2:156" ht="27" customHeight="1">
      <c r="B45" s="205" t="s">
        <v>946</v>
      </c>
      <c r="C45" s="27" t="s">
        <v>817</v>
      </c>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51"/>
      <c r="AG45" s="51"/>
      <c r="AH45" s="51"/>
      <c r="AI45" s="51"/>
      <c r="AJ45" s="51"/>
      <c r="AK45" s="51"/>
      <c r="AL45" s="51"/>
      <c r="AM45" s="51"/>
      <c r="AN45" s="51"/>
      <c r="AO45" s="51"/>
      <c r="AP45" s="51"/>
      <c r="AQ45" s="52">
        <f t="shared" si="0"/>
        <v>0</v>
      </c>
      <c r="AR45" s="51"/>
      <c r="AS45" s="51"/>
      <c r="AT45" s="51"/>
      <c r="AU45" s="51"/>
      <c r="AV45" s="51"/>
      <c r="AW45" s="51"/>
      <c r="AX45" s="51"/>
      <c r="AY45" s="51"/>
      <c r="AZ45" s="51"/>
      <c r="BA45" s="51"/>
      <c r="BB45" s="51"/>
      <c r="BC45" s="52">
        <f t="shared" si="1"/>
        <v>0</v>
      </c>
      <c r="BD45" s="51"/>
      <c r="BE45" s="51"/>
      <c r="BF45" s="51"/>
      <c r="BG45" s="51"/>
      <c r="BH45" s="51"/>
      <c r="BI45" s="51"/>
      <c r="BJ45" s="51"/>
      <c r="BK45" s="51"/>
      <c r="BL45" s="51"/>
      <c r="BM45" s="51"/>
      <c r="BN45" s="51"/>
      <c r="BO45" s="52">
        <f t="shared" si="2"/>
        <v>0</v>
      </c>
      <c r="BP45" s="51"/>
      <c r="BQ45" s="51"/>
      <c r="BR45" s="51"/>
      <c r="BS45" s="51"/>
      <c r="BT45" s="51"/>
      <c r="BU45" s="51"/>
      <c r="BV45" s="51"/>
      <c r="BW45" s="51"/>
      <c r="BX45" s="51"/>
      <c r="BY45" s="51"/>
      <c r="BZ45" s="51"/>
      <c r="CA45" s="52">
        <f t="shared" si="3"/>
        <v>0</v>
      </c>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51"/>
      <c r="DE45" s="51"/>
      <c r="DF45" s="51"/>
      <c r="DG45" s="51"/>
      <c r="DH45" s="51"/>
      <c r="DI45" s="51"/>
      <c r="DJ45" s="51"/>
      <c r="DK45" s="51"/>
      <c r="DL45" s="51"/>
      <c r="DM45" s="51"/>
      <c r="DN45" s="51"/>
      <c r="DO45" s="52">
        <f t="shared" si="4"/>
        <v>0</v>
      </c>
      <c r="DP45" s="51"/>
      <c r="DQ45" s="51"/>
      <c r="DR45" s="51"/>
      <c r="DS45" s="51"/>
      <c r="DT45" s="51"/>
      <c r="DU45" s="51"/>
      <c r="DV45" s="51"/>
      <c r="DW45" s="51"/>
      <c r="DX45" s="51"/>
      <c r="DY45" s="51"/>
      <c r="DZ45" s="51"/>
      <c r="EA45" s="52">
        <f t="shared" si="5"/>
        <v>0</v>
      </c>
      <c r="EB45" s="51"/>
      <c r="EC45" s="51"/>
      <c r="ED45" s="51"/>
      <c r="EE45" s="51"/>
      <c r="EF45" s="51"/>
      <c r="EG45" s="51"/>
      <c r="EH45" s="51"/>
      <c r="EI45" s="51"/>
      <c r="EJ45" s="51"/>
      <c r="EK45" s="51"/>
      <c r="EL45" s="51"/>
      <c r="EM45" s="52">
        <f t="shared" si="6"/>
        <v>0</v>
      </c>
      <c r="EN45" s="51"/>
      <c r="EO45" s="51"/>
      <c r="EP45" s="51"/>
      <c r="EQ45" s="51"/>
      <c r="ER45" s="51"/>
      <c r="ES45" s="51"/>
      <c r="ET45" s="51"/>
      <c r="EU45" s="51"/>
      <c r="EV45" s="51"/>
      <c r="EW45" s="51"/>
      <c r="EX45" s="51"/>
      <c r="EY45" s="52">
        <f t="shared" si="7"/>
        <v>0</v>
      </c>
      <c r="EZ45" s="52">
        <f t="shared" si="8"/>
        <v>0</v>
      </c>
    </row>
    <row r="46" spans="2:156" ht="27" customHeight="1">
      <c r="B46" s="205" t="s">
        <v>947</v>
      </c>
      <c r="C46" s="27" t="s">
        <v>819</v>
      </c>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51"/>
      <c r="AG46" s="51"/>
      <c r="AH46" s="51"/>
      <c r="AI46" s="51"/>
      <c r="AJ46" s="51"/>
      <c r="AK46" s="51"/>
      <c r="AL46" s="51"/>
      <c r="AM46" s="51"/>
      <c r="AN46" s="51"/>
      <c r="AO46" s="51"/>
      <c r="AP46" s="51"/>
      <c r="AQ46" s="52">
        <f t="shared" si="0"/>
        <v>0</v>
      </c>
      <c r="AR46" s="51"/>
      <c r="AS46" s="51"/>
      <c r="AT46" s="51"/>
      <c r="AU46" s="51"/>
      <c r="AV46" s="51"/>
      <c r="AW46" s="51"/>
      <c r="AX46" s="51"/>
      <c r="AY46" s="51"/>
      <c r="AZ46" s="51"/>
      <c r="BA46" s="51"/>
      <c r="BB46" s="51"/>
      <c r="BC46" s="52">
        <f t="shared" si="1"/>
        <v>0</v>
      </c>
      <c r="BD46" s="51"/>
      <c r="BE46" s="51"/>
      <c r="BF46" s="51"/>
      <c r="BG46" s="51"/>
      <c r="BH46" s="51"/>
      <c r="BI46" s="51"/>
      <c r="BJ46" s="51"/>
      <c r="BK46" s="51"/>
      <c r="BL46" s="51"/>
      <c r="BM46" s="51"/>
      <c r="BN46" s="51"/>
      <c r="BO46" s="52">
        <f t="shared" si="2"/>
        <v>0</v>
      </c>
      <c r="BP46" s="51"/>
      <c r="BQ46" s="51"/>
      <c r="BR46" s="51"/>
      <c r="BS46" s="51"/>
      <c r="BT46" s="51"/>
      <c r="BU46" s="51"/>
      <c r="BV46" s="51"/>
      <c r="BW46" s="51"/>
      <c r="BX46" s="51"/>
      <c r="BY46" s="51"/>
      <c r="BZ46" s="51"/>
      <c r="CA46" s="52">
        <f t="shared" si="3"/>
        <v>0</v>
      </c>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51"/>
      <c r="DE46" s="51"/>
      <c r="DF46" s="51"/>
      <c r="DG46" s="51"/>
      <c r="DH46" s="51"/>
      <c r="DI46" s="51"/>
      <c r="DJ46" s="51"/>
      <c r="DK46" s="51"/>
      <c r="DL46" s="51"/>
      <c r="DM46" s="51"/>
      <c r="DN46" s="51"/>
      <c r="DO46" s="52">
        <f t="shared" si="4"/>
        <v>0</v>
      </c>
      <c r="DP46" s="51"/>
      <c r="DQ46" s="51"/>
      <c r="DR46" s="51"/>
      <c r="DS46" s="51"/>
      <c r="DT46" s="51"/>
      <c r="DU46" s="51"/>
      <c r="DV46" s="51"/>
      <c r="DW46" s="51"/>
      <c r="DX46" s="51"/>
      <c r="DY46" s="51"/>
      <c r="DZ46" s="51"/>
      <c r="EA46" s="52">
        <f t="shared" si="5"/>
        <v>0</v>
      </c>
      <c r="EB46" s="51"/>
      <c r="EC46" s="51"/>
      <c r="ED46" s="51"/>
      <c r="EE46" s="51"/>
      <c r="EF46" s="51"/>
      <c r="EG46" s="51"/>
      <c r="EH46" s="51"/>
      <c r="EI46" s="51"/>
      <c r="EJ46" s="51"/>
      <c r="EK46" s="51"/>
      <c r="EL46" s="51"/>
      <c r="EM46" s="52">
        <f t="shared" si="6"/>
        <v>0</v>
      </c>
      <c r="EN46" s="51"/>
      <c r="EO46" s="51"/>
      <c r="EP46" s="51"/>
      <c r="EQ46" s="51"/>
      <c r="ER46" s="51"/>
      <c r="ES46" s="51"/>
      <c r="ET46" s="51"/>
      <c r="EU46" s="51"/>
      <c r="EV46" s="51"/>
      <c r="EW46" s="51"/>
      <c r="EX46" s="51"/>
      <c r="EY46" s="52">
        <f t="shared" si="7"/>
        <v>0</v>
      </c>
      <c r="EZ46" s="52">
        <f t="shared" si="8"/>
        <v>0</v>
      </c>
    </row>
    <row r="47" spans="2:156" ht="27" customHeight="1">
      <c r="B47" s="204" t="s">
        <v>820</v>
      </c>
      <c r="C47" s="27" t="s">
        <v>821</v>
      </c>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1">
        <f t="shared" ref="AF47:AP47" si="33">AF44+AF45+AF46</f>
        <v>0</v>
      </c>
      <c r="AG47" s="71">
        <f t="shared" si="33"/>
        <v>0</v>
      </c>
      <c r="AH47" s="71">
        <f t="shared" si="33"/>
        <v>0</v>
      </c>
      <c r="AI47" s="71">
        <f t="shared" si="33"/>
        <v>0</v>
      </c>
      <c r="AJ47" s="71">
        <f t="shared" si="33"/>
        <v>0</v>
      </c>
      <c r="AK47" s="71">
        <f t="shared" si="33"/>
        <v>0</v>
      </c>
      <c r="AL47" s="71">
        <f t="shared" si="33"/>
        <v>0</v>
      </c>
      <c r="AM47" s="71">
        <f t="shared" si="33"/>
        <v>0</v>
      </c>
      <c r="AN47" s="71">
        <f t="shared" si="33"/>
        <v>0</v>
      </c>
      <c r="AO47" s="71">
        <f t="shared" si="33"/>
        <v>0</v>
      </c>
      <c r="AP47" s="71">
        <f t="shared" si="33"/>
        <v>0</v>
      </c>
      <c r="AQ47" s="71">
        <f t="shared" si="0"/>
        <v>0</v>
      </c>
      <c r="AR47" s="71">
        <f t="shared" ref="AR47:BB47" si="34">AR44+AR45+AR46</f>
        <v>0</v>
      </c>
      <c r="AS47" s="71">
        <f t="shared" si="34"/>
        <v>0</v>
      </c>
      <c r="AT47" s="71">
        <f t="shared" si="34"/>
        <v>0</v>
      </c>
      <c r="AU47" s="71">
        <f t="shared" si="34"/>
        <v>0</v>
      </c>
      <c r="AV47" s="71">
        <f t="shared" si="34"/>
        <v>0</v>
      </c>
      <c r="AW47" s="71">
        <f t="shared" si="34"/>
        <v>0</v>
      </c>
      <c r="AX47" s="71">
        <f t="shared" si="34"/>
        <v>0</v>
      </c>
      <c r="AY47" s="71">
        <f t="shared" si="34"/>
        <v>0</v>
      </c>
      <c r="AZ47" s="71">
        <f t="shared" si="34"/>
        <v>0</v>
      </c>
      <c r="BA47" s="71">
        <f t="shared" si="34"/>
        <v>0</v>
      </c>
      <c r="BB47" s="71">
        <f t="shared" si="34"/>
        <v>0</v>
      </c>
      <c r="BC47" s="71">
        <f t="shared" si="1"/>
        <v>0</v>
      </c>
      <c r="BD47" s="71">
        <f t="shared" ref="BD47:BN47" si="35">BD44+BD45+BD46</f>
        <v>0</v>
      </c>
      <c r="BE47" s="71">
        <f t="shared" si="35"/>
        <v>0</v>
      </c>
      <c r="BF47" s="71">
        <f t="shared" si="35"/>
        <v>0</v>
      </c>
      <c r="BG47" s="71">
        <f t="shared" si="35"/>
        <v>0</v>
      </c>
      <c r="BH47" s="71">
        <f t="shared" si="35"/>
        <v>0</v>
      </c>
      <c r="BI47" s="71">
        <f t="shared" si="35"/>
        <v>0</v>
      </c>
      <c r="BJ47" s="71">
        <f t="shared" si="35"/>
        <v>0</v>
      </c>
      <c r="BK47" s="71">
        <f t="shared" si="35"/>
        <v>0</v>
      </c>
      <c r="BL47" s="71">
        <f t="shared" si="35"/>
        <v>0</v>
      </c>
      <c r="BM47" s="71">
        <f t="shared" si="35"/>
        <v>0</v>
      </c>
      <c r="BN47" s="71">
        <f t="shared" si="35"/>
        <v>0</v>
      </c>
      <c r="BO47" s="71">
        <f t="shared" si="2"/>
        <v>0</v>
      </c>
      <c r="BP47" s="71">
        <f t="shared" ref="BP47:BZ47" si="36">BP44+BP45+BP46</f>
        <v>0</v>
      </c>
      <c r="BQ47" s="71">
        <f t="shared" si="36"/>
        <v>0</v>
      </c>
      <c r="BR47" s="71">
        <f t="shared" si="36"/>
        <v>0</v>
      </c>
      <c r="BS47" s="71">
        <f t="shared" si="36"/>
        <v>0</v>
      </c>
      <c r="BT47" s="71">
        <f t="shared" si="36"/>
        <v>0</v>
      </c>
      <c r="BU47" s="71">
        <f t="shared" si="36"/>
        <v>0</v>
      </c>
      <c r="BV47" s="71">
        <f t="shared" si="36"/>
        <v>0</v>
      </c>
      <c r="BW47" s="71">
        <f t="shared" si="36"/>
        <v>0</v>
      </c>
      <c r="BX47" s="71">
        <f t="shared" si="36"/>
        <v>0</v>
      </c>
      <c r="BY47" s="71">
        <f t="shared" si="36"/>
        <v>0</v>
      </c>
      <c r="BZ47" s="71">
        <f t="shared" si="36"/>
        <v>0</v>
      </c>
      <c r="CA47" s="71">
        <f t="shared" si="3"/>
        <v>0</v>
      </c>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1">
        <f t="shared" ref="DD47:DN47" si="37">DD44+DD45+DD46</f>
        <v>0</v>
      </c>
      <c r="DE47" s="71">
        <f t="shared" si="37"/>
        <v>0</v>
      </c>
      <c r="DF47" s="71">
        <f t="shared" si="37"/>
        <v>0</v>
      </c>
      <c r="DG47" s="71">
        <f t="shared" si="37"/>
        <v>0</v>
      </c>
      <c r="DH47" s="71">
        <f t="shared" si="37"/>
        <v>0</v>
      </c>
      <c r="DI47" s="71">
        <f t="shared" si="37"/>
        <v>0</v>
      </c>
      <c r="DJ47" s="71">
        <f t="shared" si="37"/>
        <v>0</v>
      </c>
      <c r="DK47" s="71">
        <f t="shared" si="37"/>
        <v>0</v>
      </c>
      <c r="DL47" s="71">
        <f t="shared" si="37"/>
        <v>0</v>
      </c>
      <c r="DM47" s="71">
        <f t="shared" si="37"/>
        <v>0</v>
      </c>
      <c r="DN47" s="71">
        <f t="shared" si="37"/>
        <v>0</v>
      </c>
      <c r="DO47" s="71">
        <f t="shared" si="4"/>
        <v>0</v>
      </c>
      <c r="DP47" s="71">
        <f t="shared" ref="DP47:DZ47" si="38">DP44+DP45+DP46</f>
        <v>0</v>
      </c>
      <c r="DQ47" s="71">
        <f t="shared" si="38"/>
        <v>0</v>
      </c>
      <c r="DR47" s="71">
        <f t="shared" si="38"/>
        <v>0</v>
      </c>
      <c r="DS47" s="71">
        <f t="shared" si="38"/>
        <v>0</v>
      </c>
      <c r="DT47" s="71">
        <f t="shared" si="38"/>
        <v>0</v>
      </c>
      <c r="DU47" s="71">
        <f t="shared" si="38"/>
        <v>0</v>
      </c>
      <c r="DV47" s="71">
        <f t="shared" si="38"/>
        <v>0</v>
      </c>
      <c r="DW47" s="71">
        <f t="shared" si="38"/>
        <v>0</v>
      </c>
      <c r="DX47" s="71">
        <f t="shared" si="38"/>
        <v>0</v>
      </c>
      <c r="DY47" s="71">
        <f t="shared" si="38"/>
        <v>0</v>
      </c>
      <c r="DZ47" s="71">
        <f t="shared" si="38"/>
        <v>0</v>
      </c>
      <c r="EA47" s="71">
        <f t="shared" si="5"/>
        <v>0</v>
      </c>
      <c r="EB47" s="71">
        <f t="shared" ref="EB47:EL47" si="39">EB44+EB45+EB46</f>
        <v>0</v>
      </c>
      <c r="EC47" s="71">
        <f t="shared" si="39"/>
        <v>0</v>
      </c>
      <c r="ED47" s="71">
        <f t="shared" si="39"/>
        <v>0</v>
      </c>
      <c r="EE47" s="71">
        <f t="shared" si="39"/>
        <v>0</v>
      </c>
      <c r="EF47" s="71">
        <f t="shared" si="39"/>
        <v>0</v>
      </c>
      <c r="EG47" s="71">
        <f t="shared" si="39"/>
        <v>0</v>
      </c>
      <c r="EH47" s="71">
        <f t="shared" si="39"/>
        <v>0</v>
      </c>
      <c r="EI47" s="71">
        <f t="shared" si="39"/>
        <v>0</v>
      </c>
      <c r="EJ47" s="71">
        <f t="shared" si="39"/>
        <v>0</v>
      </c>
      <c r="EK47" s="71">
        <f t="shared" si="39"/>
        <v>0</v>
      </c>
      <c r="EL47" s="71">
        <f t="shared" si="39"/>
        <v>0</v>
      </c>
      <c r="EM47" s="71">
        <f t="shared" si="6"/>
        <v>0</v>
      </c>
      <c r="EN47" s="71">
        <f t="shared" ref="EN47:EX47" si="40">EN44+EN45+EN46</f>
        <v>0</v>
      </c>
      <c r="EO47" s="71">
        <f t="shared" si="40"/>
        <v>0</v>
      </c>
      <c r="EP47" s="71">
        <f t="shared" si="40"/>
        <v>0</v>
      </c>
      <c r="EQ47" s="71">
        <f t="shared" si="40"/>
        <v>0</v>
      </c>
      <c r="ER47" s="71">
        <f t="shared" si="40"/>
        <v>0</v>
      </c>
      <c r="ES47" s="71">
        <f t="shared" si="40"/>
        <v>0</v>
      </c>
      <c r="ET47" s="71">
        <f t="shared" si="40"/>
        <v>0</v>
      </c>
      <c r="EU47" s="71">
        <f t="shared" si="40"/>
        <v>0</v>
      </c>
      <c r="EV47" s="71">
        <f t="shared" si="40"/>
        <v>0</v>
      </c>
      <c r="EW47" s="71">
        <f t="shared" si="40"/>
        <v>0</v>
      </c>
      <c r="EX47" s="71">
        <f t="shared" si="40"/>
        <v>0</v>
      </c>
      <c r="EY47" s="71">
        <f t="shared" si="7"/>
        <v>0</v>
      </c>
      <c r="EZ47" s="71">
        <f t="shared" si="8"/>
        <v>0</v>
      </c>
    </row>
    <row r="48" spans="2:156" ht="27" customHeight="1">
      <c r="B48" s="204" t="s">
        <v>948</v>
      </c>
      <c r="C48" s="27" t="s">
        <v>823</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51"/>
      <c r="AG48" s="51"/>
      <c r="AH48" s="51"/>
      <c r="AI48" s="51"/>
      <c r="AJ48" s="51"/>
      <c r="AK48" s="51"/>
      <c r="AL48" s="51"/>
      <c r="AM48" s="51"/>
      <c r="AN48" s="51"/>
      <c r="AO48" s="51"/>
      <c r="AP48" s="51"/>
      <c r="AQ48" s="52">
        <f t="shared" si="0"/>
        <v>0</v>
      </c>
      <c r="AR48" s="51"/>
      <c r="AS48" s="51"/>
      <c r="AT48" s="51"/>
      <c r="AU48" s="51"/>
      <c r="AV48" s="51"/>
      <c r="AW48" s="51"/>
      <c r="AX48" s="51"/>
      <c r="AY48" s="51"/>
      <c r="AZ48" s="51"/>
      <c r="BA48" s="51"/>
      <c r="BB48" s="51"/>
      <c r="BC48" s="52">
        <f t="shared" si="1"/>
        <v>0</v>
      </c>
      <c r="BD48" s="51"/>
      <c r="BE48" s="51"/>
      <c r="BF48" s="51"/>
      <c r="BG48" s="51"/>
      <c r="BH48" s="51"/>
      <c r="BI48" s="51"/>
      <c r="BJ48" s="51"/>
      <c r="BK48" s="51"/>
      <c r="BL48" s="51"/>
      <c r="BM48" s="51"/>
      <c r="BN48" s="51"/>
      <c r="BO48" s="52">
        <f t="shared" si="2"/>
        <v>0</v>
      </c>
      <c r="BP48" s="51"/>
      <c r="BQ48" s="51"/>
      <c r="BR48" s="51"/>
      <c r="BS48" s="51"/>
      <c r="BT48" s="51"/>
      <c r="BU48" s="51"/>
      <c r="BV48" s="51"/>
      <c r="BW48" s="51"/>
      <c r="BX48" s="51"/>
      <c r="BY48" s="51"/>
      <c r="BZ48" s="51"/>
      <c r="CA48" s="52">
        <f t="shared" si="3"/>
        <v>0</v>
      </c>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51"/>
      <c r="DE48" s="51"/>
      <c r="DF48" s="51"/>
      <c r="DG48" s="51"/>
      <c r="DH48" s="51"/>
      <c r="DI48" s="51"/>
      <c r="DJ48" s="51"/>
      <c r="DK48" s="51"/>
      <c r="DL48" s="51"/>
      <c r="DM48" s="51"/>
      <c r="DN48" s="51"/>
      <c r="DO48" s="52">
        <f t="shared" si="4"/>
        <v>0</v>
      </c>
      <c r="DP48" s="51"/>
      <c r="DQ48" s="51"/>
      <c r="DR48" s="51"/>
      <c r="DS48" s="51"/>
      <c r="DT48" s="51"/>
      <c r="DU48" s="51"/>
      <c r="DV48" s="51"/>
      <c r="DW48" s="51"/>
      <c r="DX48" s="51"/>
      <c r="DY48" s="51"/>
      <c r="DZ48" s="51"/>
      <c r="EA48" s="52">
        <f t="shared" si="5"/>
        <v>0</v>
      </c>
      <c r="EB48" s="51"/>
      <c r="EC48" s="51"/>
      <c r="ED48" s="51"/>
      <c r="EE48" s="51"/>
      <c r="EF48" s="51"/>
      <c r="EG48" s="51"/>
      <c r="EH48" s="51"/>
      <c r="EI48" s="51"/>
      <c r="EJ48" s="51"/>
      <c r="EK48" s="51"/>
      <c r="EL48" s="51"/>
      <c r="EM48" s="52">
        <f t="shared" si="6"/>
        <v>0</v>
      </c>
      <c r="EN48" s="51"/>
      <c r="EO48" s="51"/>
      <c r="EP48" s="51"/>
      <c r="EQ48" s="51"/>
      <c r="ER48" s="51"/>
      <c r="ES48" s="51"/>
      <c r="ET48" s="51"/>
      <c r="EU48" s="51"/>
      <c r="EV48" s="51"/>
      <c r="EW48" s="51"/>
      <c r="EX48" s="51"/>
      <c r="EY48" s="52">
        <f t="shared" si="7"/>
        <v>0</v>
      </c>
      <c r="EZ48" s="52">
        <f t="shared" si="8"/>
        <v>0</v>
      </c>
    </row>
    <row r="49" spans="2:312" ht="27" customHeight="1">
      <c r="B49" s="208" t="s">
        <v>601</v>
      </c>
      <c r="C49" s="27" t="s">
        <v>824</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1">
        <f t="shared" ref="AF49:AP49" si="41">AF43+AF47+AF48</f>
        <v>0</v>
      </c>
      <c r="AG49" s="71">
        <f t="shared" si="41"/>
        <v>0</v>
      </c>
      <c r="AH49" s="71">
        <f t="shared" si="41"/>
        <v>0</v>
      </c>
      <c r="AI49" s="71">
        <f t="shared" si="41"/>
        <v>0</v>
      </c>
      <c r="AJ49" s="71">
        <f t="shared" si="41"/>
        <v>0</v>
      </c>
      <c r="AK49" s="71">
        <f t="shared" si="41"/>
        <v>0</v>
      </c>
      <c r="AL49" s="71">
        <f t="shared" si="41"/>
        <v>0</v>
      </c>
      <c r="AM49" s="71">
        <f t="shared" si="41"/>
        <v>0</v>
      </c>
      <c r="AN49" s="71">
        <f t="shared" si="41"/>
        <v>0</v>
      </c>
      <c r="AO49" s="71">
        <f t="shared" si="41"/>
        <v>0</v>
      </c>
      <c r="AP49" s="71">
        <f t="shared" si="41"/>
        <v>0</v>
      </c>
      <c r="AQ49" s="71">
        <f t="shared" si="0"/>
        <v>0</v>
      </c>
      <c r="AR49" s="71">
        <f t="shared" ref="AR49:BB49" si="42">AR43+AR47+AR48</f>
        <v>0</v>
      </c>
      <c r="AS49" s="71">
        <f t="shared" si="42"/>
        <v>0</v>
      </c>
      <c r="AT49" s="71">
        <f t="shared" si="42"/>
        <v>0</v>
      </c>
      <c r="AU49" s="71">
        <f t="shared" si="42"/>
        <v>0</v>
      </c>
      <c r="AV49" s="71">
        <f t="shared" si="42"/>
        <v>0</v>
      </c>
      <c r="AW49" s="71">
        <f t="shared" si="42"/>
        <v>0</v>
      </c>
      <c r="AX49" s="71">
        <f t="shared" si="42"/>
        <v>0</v>
      </c>
      <c r="AY49" s="71">
        <f t="shared" si="42"/>
        <v>0</v>
      </c>
      <c r="AZ49" s="71">
        <f t="shared" si="42"/>
        <v>0</v>
      </c>
      <c r="BA49" s="71">
        <f t="shared" si="42"/>
        <v>0</v>
      </c>
      <c r="BB49" s="71">
        <f t="shared" si="42"/>
        <v>0</v>
      </c>
      <c r="BC49" s="71">
        <f t="shared" si="1"/>
        <v>0</v>
      </c>
      <c r="BD49" s="71">
        <f t="shared" ref="BD49:BN49" si="43">BD43+BD47+BD48</f>
        <v>0</v>
      </c>
      <c r="BE49" s="71">
        <f t="shared" si="43"/>
        <v>0</v>
      </c>
      <c r="BF49" s="71">
        <f t="shared" si="43"/>
        <v>0</v>
      </c>
      <c r="BG49" s="71">
        <f t="shared" si="43"/>
        <v>0</v>
      </c>
      <c r="BH49" s="71">
        <f t="shared" si="43"/>
        <v>0</v>
      </c>
      <c r="BI49" s="71">
        <f t="shared" si="43"/>
        <v>0</v>
      </c>
      <c r="BJ49" s="71">
        <f t="shared" si="43"/>
        <v>0</v>
      </c>
      <c r="BK49" s="71">
        <f t="shared" si="43"/>
        <v>0</v>
      </c>
      <c r="BL49" s="71">
        <f t="shared" si="43"/>
        <v>0</v>
      </c>
      <c r="BM49" s="71">
        <f t="shared" si="43"/>
        <v>0</v>
      </c>
      <c r="BN49" s="71">
        <f t="shared" si="43"/>
        <v>0</v>
      </c>
      <c r="BO49" s="71">
        <f t="shared" si="2"/>
        <v>0</v>
      </c>
      <c r="BP49" s="71">
        <f t="shared" ref="BP49:BZ49" si="44">BP43+BP47+BP48</f>
        <v>0</v>
      </c>
      <c r="BQ49" s="71">
        <f t="shared" si="44"/>
        <v>0</v>
      </c>
      <c r="BR49" s="71">
        <f t="shared" si="44"/>
        <v>0</v>
      </c>
      <c r="BS49" s="71">
        <f t="shared" si="44"/>
        <v>0</v>
      </c>
      <c r="BT49" s="71">
        <f t="shared" si="44"/>
        <v>0</v>
      </c>
      <c r="BU49" s="71">
        <f t="shared" si="44"/>
        <v>0</v>
      </c>
      <c r="BV49" s="71">
        <f t="shared" si="44"/>
        <v>0</v>
      </c>
      <c r="BW49" s="71">
        <f t="shared" si="44"/>
        <v>0</v>
      </c>
      <c r="BX49" s="71">
        <f t="shared" si="44"/>
        <v>0</v>
      </c>
      <c r="BY49" s="71">
        <f t="shared" si="44"/>
        <v>0</v>
      </c>
      <c r="BZ49" s="71">
        <f t="shared" si="44"/>
        <v>0</v>
      </c>
      <c r="CA49" s="71">
        <f t="shared" si="3"/>
        <v>0</v>
      </c>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1">
        <f t="shared" ref="DD49:DN49" si="45">DD43+DD47+DD48</f>
        <v>0</v>
      </c>
      <c r="DE49" s="71">
        <f t="shared" si="45"/>
        <v>0</v>
      </c>
      <c r="DF49" s="71">
        <f t="shared" si="45"/>
        <v>0</v>
      </c>
      <c r="DG49" s="71">
        <f t="shared" si="45"/>
        <v>0</v>
      </c>
      <c r="DH49" s="71">
        <f t="shared" si="45"/>
        <v>0</v>
      </c>
      <c r="DI49" s="71">
        <f t="shared" si="45"/>
        <v>0</v>
      </c>
      <c r="DJ49" s="71">
        <f t="shared" si="45"/>
        <v>0</v>
      </c>
      <c r="DK49" s="71">
        <f t="shared" si="45"/>
        <v>0</v>
      </c>
      <c r="DL49" s="71">
        <f t="shared" si="45"/>
        <v>0</v>
      </c>
      <c r="DM49" s="71">
        <f t="shared" si="45"/>
        <v>0</v>
      </c>
      <c r="DN49" s="71">
        <f t="shared" si="45"/>
        <v>0</v>
      </c>
      <c r="DO49" s="71">
        <f t="shared" si="4"/>
        <v>0</v>
      </c>
      <c r="DP49" s="71">
        <f t="shared" ref="DP49:DZ49" si="46">DP43+DP47+DP48</f>
        <v>0</v>
      </c>
      <c r="DQ49" s="71">
        <f t="shared" si="46"/>
        <v>0</v>
      </c>
      <c r="DR49" s="71">
        <f t="shared" si="46"/>
        <v>0</v>
      </c>
      <c r="DS49" s="71">
        <f t="shared" si="46"/>
        <v>0</v>
      </c>
      <c r="DT49" s="71">
        <f t="shared" si="46"/>
        <v>0</v>
      </c>
      <c r="DU49" s="71">
        <f t="shared" si="46"/>
        <v>0</v>
      </c>
      <c r="DV49" s="71">
        <f t="shared" si="46"/>
        <v>0</v>
      </c>
      <c r="DW49" s="71">
        <f t="shared" si="46"/>
        <v>0</v>
      </c>
      <c r="DX49" s="71">
        <f t="shared" si="46"/>
        <v>0</v>
      </c>
      <c r="DY49" s="71">
        <f t="shared" si="46"/>
        <v>0</v>
      </c>
      <c r="DZ49" s="71">
        <f t="shared" si="46"/>
        <v>0</v>
      </c>
      <c r="EA49" s="71">
        <f t="shared" si="5"/>
        <v>0</v>
      </c>
      <c r="EB49" s="71">
        <f t="shared" ref="EB49:EL49" si="47">EB43+EB47+EB48</f>
        <v>0</v>
      </c>
      <c r="EC49" s="71">
        <f t="shared" si="47"/>
        <v>0</v>
      </c>
      <c r="ED49" s="71">
        <f t="shared" si="47"/>
        <v>0</v>
      </c>
      <c r="EE49" s="71">
        <f t="shared" si="47"/>
        <v>0</v>
      </c>
      <c r="EF49" s="71">
        <f t="shared" si="47"/>
        <v>0</v>
      </c>
      <c r="EG49" s="71">
        <f t="shared" si="47"/>
        <v>0</v>
      </c>
      <c r="EH49" s="71">
        <f t="shared" si="47"/>
        <v>0</v>
      </c>
      <c r="EI49" s="71">
        <f t="shared" si="47"/>
        <v>0</v>
      </c>
      <c r="EJ49" s="71">
        <f t="shared" si="47"/>
        <v>0</v>
      </c>
      <c r="EK49" s="71">
        <f t="shared" si="47"/>
        <v>0</v>
      </c>
      <c r="EL49" s="71">
        <f t="shared" si="47"/>
        <v>0</v>
      </c>
      <c r="EM49" s="71">
        <f t="shared" si="6"/>
        <v>0</v>
      </c>
      <c r="EN49" s="71">
        <f t="shared" ref="EN49:EX49" si="48">EN43+EN47+EN48</f>
        <v>0</v>
      </c>
      <c r="EO49" s="71">
        <f t="shared" si="48"/>
        <v>0</v>
      </c>
      <c r="EP49" s="71">
        <f t="shared" si="48"/>
        <v>0</v>
      </c>
      <c r="EQ49" s="71">
        <f t="shared" si="48"/>
        <v>0</v>
      </c>
      <c r="ER49" s="71">
        <f t="shared" si="48"/>
        <v>0</v>
      </c>
      <c r="ES49" s="71">
        <f t="shared" si="48"/>
        <v>0</v>
      </c>
      <c r="ET49" s="71">
        <f t="shared" si="48"/>
        <v>0</v>
      </c>
      <c r="EU49" s="71">
        <f t="shared" si="48"/>
        <v>0</v>
      </c>
      <c r="EV49" s="71">
        <f t="shared" si="48"/>
        <v>0</v>
      </c>
      <c r="EW49" s="71">
        <f t="shared" si="48"/>
        <v>0</v>
      </c>
      <c r="EX49" s="71">
        <f t="shared" si="48"/>
        <v>0</v>
      </c>
      <c r="EY49" s="71">
        <f t="shared" si="7"/>
        <v>0</v>
      </c>
      <c r="EZ49" s="71">
        <f t="shared" si="8"/>
        <v>0</v>
      </c>
    </row>
    <row r="50" spans="2:312" ht="27" customHeight="1">
      <c r="B50" s="205" t="s">
        <v>603</v>
      </c>
      <c r="C50" s="27" t="s">
        <v>825</v>
      </c>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51"/>
      <c r="AG50" s="51"/>
      <c r="AH50" s="51"/>
      <c r="AI50" s="51"/>
      <c r="AJ50" s="51"/>
      <c r="AK50" s="51"/>
      <c r="AL50" s="51"/>
      <c r="AM50" s="51"/>
      <c r="AN50" s="51"/>
      <c r="AO50" s="51"/>
      <c r="AP50" s="51"/>
      <c r="AQ50" s="52">
        <f t="shared" si="0"/>
        <v>0</v>
      </c>
      <c r="AR50" s="51"/>
      <c r="AS50" s="51"/>
      <c r="AT50" s="51"/>
      <c r="AU50" s="51"/>
      <c r="AV50" s="51"/>
      <c r="AW50" s="51"/>
      <c r="AX50" s="51"/>
      <c r="AY50" s="51"/>
      <c r="AZ50" s="51"/>
      <c r="BA50" s="51"/>
      <c r="BB50" s="51"/>
      <c r="BC50" s="52">
        <f t="shared" si="1"/>
        <v>0</v>
      </c>
      <c r="BD50" s="51"/>
      <c r="BE50" s="51"/>
      <c r="BF50" s="51"/>
      <c r="BG50" s="51"/>
      <c r="BH50" s="51"/>
      <c r="BI50" s="51"/>
      <c r="BJ50" s="51"/>
      <c r="BK50" s="51"/>
      <c r="BL50" s="51"/>
      <c r="BM50" s="51"/>
      <c r="BN50" s="51"/>
      <c r="BO50" s="52">
        <f t="shared" si="2"/>
        <v>0</v>
      </c>
      <c r="BP50" s="51"/>
      <c r="BQ50" s="51"/>
      <c r="BR50" s="51"/>
      <c r="BS50" s="51"/>
      <c r="BT50" s="51"/>
      <c r="BU50" s="51"/>
      <c r="BV50" s="51"/>
      <c r="BW50" s="51"/>
      <c r="BX50" s="51"/>
      <c r="BY50" s="51"/>
      <c r="BZ50" s="51"/>
      <c r="CA50" s="52">
        <f t="shared" si="3"/>
        <v>0</v>
      </c>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51"/>
      <c r="DE50" s="51"/>
      <c r="DF50" s="51"/>
      <c r="DG50" s="51"/>
      <c r="DH50" s="51"/>
      <c r="DI50" s="51"/>
      <c r="DJ50" s="51"/>
      <c r="DK50" s="51"/>
      <c r="DL50" s="51"/>
      <c r="DM50" s="51"/>
      <c r="DN50" s="51"/>
      <c r="DO50" s="52">
        <f t="shared" si="4"/>
        <v>0</v>
      </c>
      <c r="DP50" s="51"/>
      <c r="DQ50" s="51"/>
      <c r="DR50" s="51"/>
      <c r="DS50" s="51"/>
      <c r="DT50" s="51"/>
      <c r="DU50" s="51"/>
      <c r="DV50" s="51"/>
      <c r="DW50" s="51"/>
      <c r="DX50" s="51"/>
      <c r="DY50" s="51"/>
      <c r="DZ50" s="51"/>
      <c r="EA50" s="52">
        <f t="shared" si="5"/>
        <v>0</v>
      </c>
      <c r="EB50" s="51"/>
      <c r="EC50" s="51"/>
      <c r="ED50" s="51"/>
      <c r="EE50" s="51"/>
      <c r="EF50" s="51"/>
      <c r="EG50" s="51"/>
      <c r="EH50" s="51"/>
      <c r="EI50" s="51"/>
      <c r="EJ50" s="51"/>
      <c r="EK50" s="51"/>
      <c r="EL50" s="51"/>
      <c r="EM50" s="52">
        <f t="shared" si="6"/>
        <v>0</v>
      </c>
      <c r="EN50" s="51"/>
      <c r="EO50" s="51"/>
      <c r="EP50" s="51"/>
      <c r="EQ50" s="51"/>
      <c r="ER50" s="51"/>
      <c r="ES50" s="51"/>
      <c r="ET50" s="51"/>
      <c r="EU50" s="51"/>
      <c r="EV50" s="51"/>
      <c r="EW50" s="51"/>
      <c r="EX50" s="51"/>
      <c r="EY50" s="52">
        <f t="shared" si="7"/>
        <v>0</v>
      </c>
      <c r="EZ50" s="52">
        <f t="shared" si="8"/>
        <v>0</v>
      </c>
    </row>
    <row r="51" spans="2:312" ht="27" customHeight="1">
      <c r="B51" s="208" t="s">
        <v>605</v>
      </c>
      <c r="C51" s="27" t="s">
        <v>826</v>
      </c>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1">
        <f t="shared" ref="AF51:AP51" si="49">AF49+AF50</f>
        <v>0</v>
      </c>
      <c r="AG51" s="71">
        <f t="shared" si="49"/>
        <v>0</v>
      </c>
      <c r="AH51" s="71">
        <f t="shared" si="49"/>
        <v>0</v>
      </c>
      <c r="AI51" s="71">
        <f t="shared" si="49"/>
        <v>0</v>
      </c>
      <c r="AJ51" s="71">
        <f t="shared" si="49"/>
        <v>0</v>
      </c>
      <c r="AK51" s="71">
        <f t="shared" si="49"/>
        <v>0</v>
      </c>
      <c r="AL51" s="71">
        <f t="shared" si="49"/>
        <v>0</v>
      </c>
      <c r="AM51" s="71">
        <f t="shared" si="49"/>
        <v>0</v>
      </c>
      <c r="AN51" s="71">
        <f t="shared" si="49"/>
        <v>0</v>
      </c>
      <c r="AO51" s="71">
        <f t="shared" si="49"/>
        <v>0</v>
      </c>
      <c r="AP51" s="71">
        <f t="shared" si="49"/>
        <v>0</v>
      </c>
      <c r="AQ51" s="71">
        <f t="shared" si="0"/>
        <v>0</v>
      </c>
      <c r="AR51" s="71">
        <f t="shared" ref="AR51:BB51" si="50">AR49+AR50</f>
        <v>0</v>
      </c>
      <c r="AS51" s="71">
        <f t="shared" si="50"/>
        <v>0</v>
      </c>
      <c r="AT51" s="71">
        <f t="shared" si="50"/>
        <v>0</v>
      </c>
      <c r="AU51" s="71">
        <f t="shared" si="50"/>
        <v>0</v>
      </c>
      <c r="AV51" s="71">
        <f t="shared" si="50"/>
        <v>0</v>
      </c>
      <c r="AW51" s="71">
        <f t="shared" si="50"/>
        <v>0</v>
      </c>
      <c r="AX51" s="71">
        <f t="shared" si="50"/>
        <v>0</v>
      </c>
      <c r="AY51" s="71">
        <f t="shared" si="50"/>
        <v>0</v>
      </c>
      <c r="AZ51" s="71">
        <f t="shared" si="50"/>
        <v>0</v>
      </c>
      <c r="BA51" s="71">
        <f t="shared" si="50"/>
        <v>0</v>
      </c>
      <c r="BB51" s="71">
        <f t="shared" si="50"/>
        <v>0</v>
      </c>
      <c r="BC51" s="71">
        <f t="shared" si="1"/>
        <v>0</v>
      </c>
      <c r="BD51" s="71">
        <f t="shared" ref="BD51:BN51" si="51">BD49+BD50</f>
        <v>0</v>
      </c>
      <c r="BE51" s="71">
        <f t="shared" si="51"/>
        <v>0</v>
      </c>
      <c r="BF51" s="71">
        <f t="shared" si="51"/>
        <v>0</v>
      </c>
      <c r="BG51" s="71">
        <f t="shared" si="51"/>
        <v>0</v>
      </c>
      <c r="BH51" s="71">
        <f t="shared" si="51"/>
        <v>0</v>
      </c>
      <c r="BI51" s="71">
        <f t="shared" si="51"/>
        <v>0</v>
      </c>
      <c r="BJ51" s="71">
        <f t="shared" si="51"/>
        <v>0</v>
      </c>
      <c r="BK51" s="71">
        <f t="shared" si="51"/>
        <v>0</v>
      </c>
      <c r="BL51" s="71">
        <f t="shared" si="51"/>
        <v>0</v>
      </c>
      <c r="BM51" s="71">
        <f t="shared" si="51"/>
        <v>0</v>
      </c>
      <c r="BN51" s="71">
        <f t="shared" si="51"/>
        <v>0</v>
      </c>
      <c r="BO51" s="71">
        <f t="shared" si="2"/>
        <v>0</v>
      </c>
      <c r="BP51" s="71">
        <f t="shared" ref="BP51:BZ51" si="52">BP49+BP50</f>
        <v>0</v>
      </c>
      <c r="BQ51" s="71">
        <f t="shared" si="52"/>
        <v>0</v>
      </c>
      <c r="BR51" s="71">
        <f t="shared" si="52"/>
        <v>0</v>
      </c>
      <c r="BS51" s="71">
        <f t="shared" si="52"/>
        <v>0</v>
      </c>
      <c r="BT51" s="71">
        <f t="shared" si="52"/>
        <v>0</v>
      </c>
      <c r="BU51" s="71">
        <f t="shared" si="52"/>
        <v>0</v>
      </c>
      <c r="BV51" s="71">
        <f t="shared" si="52"/>
        <v>0</v>
      </c>
      <c r="BW51" s="71">
        <f t="shared" si="52"/>
        <v>0</v>
      </c>
      <c r="BX51" s="71">
        <f t="shared" si="52"/>
        <v>0</v>
      </c>
      <c r="BY51" s="71">
        <f t="shared" si="52"/>
        <v>0</v>
      </c>
      <c r="BZ51" s="71">
        <f t="shared" si="52"/>
        <v>0</v>
      </c>
      <c r="CA51" s="71">
        <f t="shared" si="3"/>
        <v>0</v>
      </c>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1">
        <f t="shared" ref="DD51:DN51" si="53">DD49+DD50</f>
        <v>0</v>
      </c>
      <c r="DE51" s="71">
        <f t="shared" si="53"/>
        <v>0</v>
      </c>
      <c r="DF51" s="71">
        <f t="shared" si="53"/>
        <v>0</v>
      </c>
      <c r="DG51" s="71">
        <f t="shared" si="53"/>
        <v>0</v>
      </c>
      <c r="DH51" s="71">
        <f t="shared" si="53"/>
        <v>0</v>
      </c>
      <c r="DI51" s="71">
        <f t="shared" si="53"/>
        <v>0</v>
      </c>
      <c r="DJ51" s="71">
        <f t="shared" si="53"/>
        <v>0</v>
      </c>
      <c r="DK51" s="71">
        <f t="shared" si="53"/>
        <v>0</v>
      </c>
      <c r="DL51" s="71">
        <f t="shared" si="53"/>
        <v>0</v>
      </c>
      <c r="DM51" s="71">
        <f t="shared" si="53"/>
        <v>0</v>
      </c>
      <c r="DN51" s="71">
        <f t="shared" si="53"/>
        <v>0</v>
      </c>
      <c r="DO51" s="71">
        <f t="shared" si="4"/>
        <v>0</v>
      </c>
      <c r="DP51" s="71">
        <f t="shared" ref="DP51:DZ51" si="54">DP49+DP50</f>
        <v>0</v>
      </c>
      <c r="DQ51" s="71">
        <f t="shared" si="54"/>
        <v>0</v>
      </c>
      <c r="DR51" s="71">
        <f t="shared" si="54"/>
        <v>0</v>
      </c>
      <c r="DS51" s="71">
        <f t="shared" si="54"/>
        <v>0</v>
      </c>
      <c r="DT51" s="71">
        <f t="shared" si="54"/>
        <v>0</v>
      </c>
      <c r="DU51" s="71">
        <f t="shared" si="54"/>
        <v>0</v>
      </c>
      <c r="DV51" s="71">
        <f t="shared" si="54"/>
        <v>0</v>
      </c>
      <c r="DW51" s="71">
        <f t="shared" si="54"/>
        <v>0</v>
      </c>
      <c r="DX51" s="71">
        <f t="shared" si="54"/>
        <v>0</v>
      </c>
      <c r="DY51" s="71">
        <f t="shared" si="54"/>
        <v>0</v>
      </c>
      <c r="DZ51" s="71">
        <f t="shared" si="54"/>
        <v>0</v>
      </c>
      <c r="EA51" s="71">
        <f t="shared" si="5"/>
        <v>0</v>
      </c>
      <c r="EB51" s="71">
        <f t="shared" ref="EB51:EL51" si="55">EB49+EB50</f>
        <v>0</v>
      </c>
      <c r="EC51" s="71">
        <f t="shared" si="55"/>
        <v>0</v>
      </c>
      <c r="ED51" s="71">
        <f t="shared" si="55"/>
        <v>0</v>
      </c>
      <c r="EE51" s="71">
        <f t="shared" si="55"/>
        <v>0</v>
      </c>
      <c r="EF51" s="71">
        <f t="shared" si="55"/>
        <v>0</v>
      </c>
      <c r="EG51" s="71">
        <f t="shared" si="55"/>
        <v>0</v>
      </c>
      <c r="EH51" s="71">
        <f t="shared" si="55"/>
        <v>0</v>
      </c>
      <c r="EI51" s="71">
        <f t="shared" si="55"/>
        <v>0</v>
      </c>
      <c r="EJ51" s="71">
        <f t="shared" si="55"/>
        <v>0</v>
      </c>
      <c r="EK51" s="71">
        <f t="shared" si="55"/>
        <v>0</v>
      </c>
      <c r="EL51" s="71">
        <f t="shared" si="55"/>
        <v>0</v>
      </c>
      <c r="EM51" s="71">
        <f t="shared" si="6"/>
        <v>0</v>
      </c>
      <c r="EN51" s="71">
        <f t="shared" ref="EN51:EZ51" si="56">EN49+EN50</f>
        <v>0</v>
      </c>
      <c r="EO51" s="71">
        <f t="shared" si="56"/>
        <v>0</v>
      </c>
      <c r="EP51" s="71">
        <f t="shared" si="56"/>
        <v>0</v>
      </c>
      <c r="EQ51" s="71">
        <f t="shared" si="56"/>
        <v>0</v>
      </c>
      <c r="ER51" s="71">
        <f t="shared" si="56"/>
        <v>0</v>
      </c>
      <c r="ES51" s="71">
        <f t="shared" si="56"/>
        <v>0</v>
      </c>
      <c r="ET51" s="71">
        <f t="shared" si="56"/>
        <v>0</v>
      </c>
      <c r="EU51" s="71">
        <f t="shared" si="56"/>
        <v>0</v>
      </c>
      <c r="EV51" s="71">
        <f t="shared" si="56"/>
        <v>0</v>
      </c>
      <c r="EW51" s="71">
        <f t="shared" si="56"/>
        <v>0</v>
      </c>
      <c r="EX51" s="71">
        <f t="shared" si="56"/>
        <v>0</v>
      </c>
      <c r="EY51" s="71">
        <f t="shared" si="56"/>
        <v>0</v>
      </c>
      <c r="EZ51" s="71">
        <f t="shared" si="56"/>
        <v>0</v>
      </c>
    </row>
    <row r="52" spans="2:312" ht="15" customHeight="1">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c r="EO52" s="57"/>
      <c r="EP52" s="57"/>
      <c r="EQ52" s="57"/>
      <c r="ER52" s="57"/>
      <c r="ES52" s="57"/>
      <c r="ET52" s="57"/>
      <c r="EU52" s="57"/>
      <c r="EV52" s="57"/>
      <c r="EW52" s="57"/>
      <c r="EX52" s="57"/>
      <c r="EY52" s="57"/>
      <c r="EZ52" s="57"/>
    </row>
    <row r="53" spans="2:312" ht="15" customHeight="1">
      <c r="B53" s="172" t="s">
        <v>827</v>
      </c>
      <c r="C53" s="200"/>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9"/>
    </row>
    <row r="54" spans="2:312" ht="15" customHeight="1">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c r="EO54" s="57"/>
      <c r="EP54" s="57"/>
      <c r="EQ54" s="57"/>
      <c r="ER54" s="57"/>
      <c r="ES54" s="57"/>
      <c r="ET54" s="57"/>
      <c r="EU54" s="57"/>
      <c r="EV54" s="57"/>
      <c r="EW54" s="57"/>
      <c r="EX54" s="57"/>
      <c r="EY54" s="57"/>
      <c r="EZ54" s="57"/>
    </row>
    <row r="55" spans="2:312" ht="27" customHeight="1">
      <c r="B55" s="407" t="s">
        <v>540</v>
      </c>
      <c r="C55" s="408"/>
      <c r="D55" s="61" t="s">
        <v>930</v>
      </c>
      <c r="E55" s="61" t="s">
        <v>542</v>
      </c>
      <c r="F55" s="61" t="s">
        <v>543</v>
      </c>
      <c r="G55" s="61" t="s">
        <v>544</v>
      </c>
      <c r="H55" s="61" t="s">
        <v>545</v>
      </c>
      <c r="I55" s="61" t="s">
        <v>546</v>
      </c>
      <c r="J55" s="61" t="s">
        <v>547</v>
      </c>
      <c r="K55" s="61" t="s">
        <v>548</v>
      </c>
      <c r="L55" s="61" t="s">
        <v>549</v>
      </c>
      <c r="M55" s="61" t="s">
        <v>550</v>
      </c>
      <c r="N55" s="61" t="s">
        <v>551</v>
      </c>
      <c r="O55" s="61" t="s">
        <v>552</v>
      </c>
      <c r="P55" s="61" t="s">
        <v>553</v>
      </c>
      <c r="Q55" s="61" t="s">
        <v>554</v>
      </c>
      <c r="R55" s="61" t="s">
        <v>555</v>
      </c>
      <c r="S55" s="61" t="s">
        <v>556</v>
      </c>
      <c r="T55" s="61" t="s">
        <v>557</v>
      </c>
      <c r="U55" s="61" t="s">
        <v>558</v>
      </c>
      <c r="V55" s="61" t="s">
        <v>559</v>
      </c>
      <c r="W55" s="61" t="s">
        <v>560</v>
      </c>
      <c r="X55" s="61" t="s">
        <v>561</v>
      </c>
      <c r="Y55" s="61" t="s">
        <v>562</v>
      </c>
      <c r="Z55" s="61" t="s">
        <v>563</v>
      </c>
      <c r="AA55" s="61" t="s">
        <v>564</v>
      </c>
      <c r="AB55" s="61" t="s">
        <v>565</v>
      </c>
      <c r="AC55" s="61" t="s">
        <v>620</v>
      </c>
      <c r="AD55" s="61" t="s">
        <v>621</v>
      </c>
      <c r="AE55" s="61" t="s">
        <v>622</v>
      </c>
      <c r="AF55" s="61" t="s">
        <v>623</v>
      </c>
      <c r="AG55" s="61" t="s">
        <v>624</v>
      </c>
      <c r="AH55" s="61" t="s">
        <v>625</v>
      </c>
      <c r="AI55" s="61" t="s">
        <v>626</v>
      </c>
      <c r="AJ55" s="61" t="s">
        <v>627</v>
      </c>
      <c r="AK55" s="61" t="s">
        <v>628</v>
      </c>
      <c r="AL55" s="61" t="s">
        <v>629</v>
      </c>
      <c r="AM55" s="61" t="s">
        <v>630</v>
      </c>
      <c r="AN55" s="61" t="s">
        <v>631</v>
      </c>
      <c r="AO55" s="61" t="s">
        <v>632</v>
      </c>
      <c r="AP55" s="61" t="s">
        <v>633</v>
      </c>
      <c r="AQ55" s="61" t="s">
        <v>634</v>
      </c>
      <c r="AR55" s="61" t="s">
        <v>635</v>
      </c>
      <c r="AS55" s="61" t="s">
        <v>636</v>
      </c>
      <c r="AT55" s="61" t="s">
        <v>637</v>
      </c>
      <c r="AU55" s="61" t="s">
        <v>638</v>
      </c>
      <c r="AV55" s="61" t="s">
        <v>639</v>
      </c>
      <c r="AW55" s="61" t="s">
        <v>640</v>
      </c>
      <c r="AX55" s="61" t="s">
        <v>641</v>
      </c>
      <c r="AY55" s="61" t="s">
        <v>642</v>
      </c>
      <c r="AZ55" s="61" t="s">
        <v>643</v>
      </c>
      <c r="BA55" s="61" t="s">
        <v>644</v>
      </c>
      <c r="BB55" s="61" t="s">
        <v>645</v>
      </c>
      <c r="BC55" s="61" t="s">
        <v>646</v>
      </c>
      <c r="BD55" s="61" t="s">
        <v>647</v>
      </c>
      <c r="BE55" s="61" t="s">
        <v>648</v>
      </c>
      <c r="BF55" s="61" t="s">
        <v>649</v>
      </c>
      <c r="BG55" s="61" t="s">
        <v>650</v>
      </c>
      <c r="BH55" s="61" t="s">
        <v>651</v>
      </c>
      <c r="BI55" s="61" t="s">
        <v>652</v>
      </c>
      <c r="BJ55" s="61" t="s">
        <v>653</v>
      </c>
      <c r="BK55" s="61" t="s">
        <v>654</v>
      </c>
      <c r="BL55" s="61" t="s">
        <v>655</v>
      </c>
      <c r="BM55" s="61" t="s">
        <v>656</v>
      </c>
      <c r="BN55" s="61" t="s">
        <v>657</v>
      </c>
      <c r="BO55" s="61" t="s">
        <v>658</v>
      </c>
      <c r="BP55" s="61" t="s">
        <v>659</v>
      </c>
      <c r="BQ55" s="61" t="s">
        <v>660</v>
      </c>
      <c r="BR55" s="61" t="s">
        <v>661</v>
      </c>
      <c r="BS55" s="61" t="s">
        <v>662</v>
      </c>
      <c r="BT55" s="61" t="s">
        <v>663</v>
      </c>
      <c r="BU55" s="61" t="s">
        <v>664</v>
      </c>
      <c r="BV55" s="61" t="s">
        <v>665</v>
      </c>
      <c r="BW55" s="61" t="s">
        <v>666</v>
      </c>
      <c r="BX55" s="61" t="s">
        <v>667</v>
      </c>
      <c r="BY55" s="61" t="s">
        <v>668</v>
      </c>
      <c r="BZ55" s="61" t="s">
        <v>669</v>
      </c>
      <c r="CA55" s="61" t="s">
        <v>670</v>
      </c>
      <c r="CB55" s="61" t="s">
        <v>671</v>
      </c>
      <c r="CC55" s="61" t="s">
        <v>672</v>
      </c>
      <c r="CD55" s="61" t="s">
        <v>673</v>
      </c>
      <c r="CE55" s="61" t="s">
        <v>674</v>
      </c>
      <c r="CF55" s="61" t="s">
        <v>675</v>
      </c>
      <c r="CG55" s="61" t="s">
        <v>676</v>
      </c>
      <c r="CH55" s="61" t="s">
        <v>677</v>
      </c>
      <c r="CI55" s="61" t="s">
        <v>678</v>
      </c>
      <c r="CJ55" s="61" t="s">
        <v>679</v>
      </c>
      <c r="CK55" s="61" t="s">
        <v>680</v>
      </c>
      <c r="CL55" s="61" t="s">
        <v>681</v>
      </c>
      <c r="CM55" s="61" t="s">
        <v>682</v>
      </c>
      <c r="CN55" s="61" t="s">
        <v>683</v>
      </c>
      <c r="CO55" s="61" t="s">
        <v>684</v>
      </c>
      <c r="CP55" s="61" t="s">
        <v>685</v>
      </c>
      <c r="CQ55" s="61" t="s">
        <v>686</v>
      </c>
      <c r="CR55" s="61" t="s">
        <v>687</v>
      </c>
      <c r="CS55" s="61" t="s">
        <v>688</v>
      </c>
      <c r="CT55" s="61" t="s">
        <v>689</v>
      </c>
      <c r="CU55" s="61" t="s">
        <v>690</v>
      </c>
      <c r="CV55" s="61" t="s">
        <v>691</v>
      </c>
      <c r="CW55" s="61" t="s">
        <v>692</v>
      </c>
      <c r="CX55" s="61" t="s">
        <v>693</v>
      </c>
      <c r="CY55" s="61" t="s">
        <v>694</v>
      </c>
      <c r="CZ55" s="61" t="s">
        <v>695</v>
      </c>
      <c r="DA55" s="61" t="s">
        <v>696</v>
      </c>
      <c r="DB55" s="61" t="s">
        <v>697</v>
      </c>
      <c r="DC55" s="61" t="s">
        <v>698</v>
      </c>
      <c r="DD55" s="61" t="s">
        <v>699</v>
      </c>
      <c r="DE55" s="61" t="s">
        <v>700</v>
      </c>
      <c r="DF55" s="61" t="s">
        <v>701</v>
      </c>
      <c r="DG55" s="61" t="s">
        <v>702</v>
      </c>
      <c r="DH55" s="61" t="s">
        <v>703</v>
      </c>
      <c r="DI55" s="61" t="s">
        <v>704</v>
      </c>
      <c r="DJ55" s="61" t="s">
        <v>705</v>
      </c>
      <c r="DK55" s="61" t="s">
        <v>706</v>
      </c>
      <c r="DL55" s="61" t="s">
        <v>707</v>
      </c>
      <c r="DM55" s="61" t="s">
        <v>708</v>
      </c>
      <c r="DN55" s="61" t="s">
        <v>709</v>
      </c>
      <c r="DO55" s="61" t="s">
        <v>710</v>
      </c>
      <c r="DP55" s="61" t="s">
        <v>711</v>
      </c>
      <c r="DQ55" s="61" t="s">
        <v>712</v>
      </c>
      <c r="DR55" s="61" t="s">
        <v>713</v>
      </c>
      <c r="DS55" s="61" t="s">
        <v>714</v>
      </c>
      <c r="DT55" s="61" t="s">
        <v>715</v>
      </c>
      <c r="DU55" s="61" t="s">
        <v>716</v>
      </c>
      <c r="DV55" s="61" t="s">
        <v>717</v>
      </c>
      <c r="DW55" s="61" t="s">
        <v>718</v>
      </c>
      <c r="DX55" s="61" t="s">
        <v>719</v>
      </c>
      <c r="DY55" s="61" t="s">
        <v>720</v>
      </c>
      <c r="DZ55" s="61" t="s">
        <v>721</v>
      </c>
      <c r="EA55" s="61" t="s">
        <v>722</v>
      </c>
      <c r="EB55" s="61" t="s">
        <v>723</v>
      </c>
      <c r="EC55" s="61" t="s">
        <v>724</v>
      </c>
      <c r="ED55" s="61" t="s">
        <v>725</v>
      </c>
      <c r="EE55" s="61" t="s">
        <v>726</v>
      </c>
      <c r="EF55" s="61" t="s">
        <v>727</v>
      </c>
      <c r="EG55" s="61" t="s">
        <v>728</v>
      </c>
      <c r="EH55" s="61" t="s">
        <v>729</v>
      </c>
      <c r="EI55" s="61" t="s">
        <v>730</v>
      </c>
      <c r="EJ55" s="61" t="s">
        <v>731</v>
      </c>
      <c r="EK55" s="61" t="s">
        <v>732</v>
      </c>
      <c r="EL55" s="61" t="s">
        <v>733</v>
      </c>
      <c r="EM55" s="61" t="s">
        <v>734</v>
      </c>
      <c r="EN55" s="61" t="s">
        <v>735</v>
      </c>
      <c r="EO55" s="61" t="s">
        <v>736</v>
      </c>
      <c r="EP55" s="61" t="s">
        <v>737</v>
      </c>
      <c r="EQ55" s="61" t="s">
        <v>738</v>
      </c>
      <c r="ER55" s="61" t="s">
        <v>739</v>
      </c>
      <c r="ES55" s="61" t="s">
        <v>740</v>
      </c>
      <c r="ET55" s="61" t="s">
        <v>741</v>
      </c>
      <c r="EU55" s="61" t="s">
        <v>742</v>
      </c>
      <c r="EV55" s="61" t="s">
        <v>743</v>
      </c>
      <c r="EW55" s="61" t="s">
        <v>744</v>
      </c>
      <c r="EX55" s="61" t="s">
        <v>745</v>
      </c>
      <c r="EY55" s="61" t="s">
        <v>746</v>
      </c>
      <c r="EZ55" s="61" t="s">
        <v>747</v>
      </c>
    </row>
    <row r="56" spans="2:312" ht="27" customHeight="1">
      <c r="B56" s="409" t="s">
        <v>566</v>
      </c>
      <c r="C56" s="410"/>
      <c r="D56" s="433" t="s">
        <v>748</v>
      </c>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5"/>
      <c r="AF56" s="433" t="s">
        <v>749</v>
      </c>
      <c r="AG56" s="434"/>
      <c r="AH56" s="434"/>
      <c r="AI56" s="434"/>
      <c r="AJ56" s="434"/>
      <c r="AK56" s="434"/>
      <c r="AL56" s="434"/>
      <c r="AM56" s="434"/>
      <c r="AN56" s="434"/>
      <c r="AO56" s="434"/>
      <c r="AP56" s="434"/>
      <c r="AQ56" s="435"/>
      <c r="AR56" s="433" t="s">
        <v>750</v>
      </c>
      <c r="AS56" s="434"/>
      <c r="AT56" s="434"/>
      <c r="AU56" s="434"/>
      <c r="AV56" s="434"/>
      <c r="AW56" s="434"/>
      <c r="AX56" s="434"/>
      <c r="AY56" s="434"/>
      <c r="AZ56" s="434"/>
      <c r="BA56" s="434"/>
      <c r="BB56" s="434"/>
      <c r="BC56" s="435"/>
      <c r="BD56" s="433" t="s">
        <v>751</v>
      </c>
      <c r="BE56" s="434"/>
      <c r="BF56" s="434"/>
      <c r="BG56" s="434"/>
      <c r="BH56" s="434"/>
      <c r="BI56" s="434"/>
      <c r="BJ56" s="434"/>
      <c r="BK56" s="434"/>
      <c r="BL56" s="434"/>
      <c r="BM56" s="434"/>
      <c r="BN56" s="434"/>
      <c r="BO56" s="435"/>
      <c r="BP56" s="433" t="s">
        <v>752</v>
      </c>
      <c r="BQ56" s="434"/>
      <c r="BR56" s="434"/>
      <c r="BS56" s="434"/>
      <c r="BT56" s="434"/>
      <c r="BU56" s="434"/>
      <c r="BV56" s="434"/>
      <c r="BW56" s="434"/>
      <c r="BX56" s="434"/>
      <c r="BY56" s="434"/>
      <c r="BZ56" s="434"/>
      <c r="CA56" s="435"/>
      <c r="CB56" s="433" t="s">
        <v>753</v>
      </c>
      <c r="CC56" s="434"/>
      <c r="CD56" s="434"/>
      <c r="CE56" s="434"/>
      <c r="CF56" s="434"/>
      <c r="CG56" s="434"/>
      <c r="CH56" s="434"/>
      <c r="CI56" s="434"/>
      <c r="CJ56" s="434"/>
      <c r="CK56" s="434"/>
      <c r="CL56" s="434"/>
      <c r="CM56" s="434"/>
      <c r="CN56" s="434"/>
      <c r="CO56" s="434"/>
      <c r="CP56" s="434"/>
      <c r="CQ56" s="434"/>
      <c r="CR56" s="434"/>
      <c r="CS56" s="434"/>
      <c r="CT56" s="434"/>
      <c r="CU56" s="434"/>
      <c r="CV56" s="434"/>
      <c r="CW56" s="434"/>
      <c r="CX56" s="434"/>
      <c r="CY56" s="434"/>
      <c r="CZ56" s="434"/>
      <c r="DA56" s="434"/>
      <c r="DB56" s="434"/>
      <c r="DC56" s="435"/>
      <c r="DD56" s="433" t="s">
        <v>754</v>
      </c>
      <c r="DE56" s="434"/>
      <c r="DF56" s="434"/>
      <c r="DG56" s="434"/>
      <c r="DH56" s="434"/>
      <c r="DI56" s="434"/>
      <c r="DJ56" s="434"/>
      <c r="DK56" s="434"/>
      <c r="DL56" s="434"/>
      <c r="DM56" s="434"/>
      <c r="DN56" s="434"/>
      <c r="DO56" s="435"/>
      <c r="DP56" s="433" t="s">
        <v>755</v>
      </c>
      <c r="DQ56" s="434"/>
      <c r="DR56" s="434"/>
      <c r="DS56" s="434"/>
      <c r="DT56" s="434"/>
      <c r="DU56" s="434"/>
      <c r="DV56" s="434"/>
      <c r="DW56" s="434"/>
      <c r="DX56" s="434"/>
      <c r="DY56" s="434"/>
      <c r="DZ56" s="434"/>
      <c r="EA56" s="435"/>
      <c r="EB56" s="433" t="s">
        <v>756</v>
      </c>
      <c r="EC56" s="434"/>
      <c r="ED56" s="434"/>
      <c r="EE56" s="434"/>
      <c r="EF56" s="434"/>
      <c r="EG56" s="434"/>
      <c r="EH56" s="434"/>
      <c r="EI56" s="434"/>
      <c r="EJ56" s="434"/>
      <c r="EK56" s="434"/>
      <c r="EL56" s="434"/>
      <c r="EM56" s="435"/>
      <c r="EN56" s="433" t="s">
        <v>757</v>
      </c>
      <c r="EO56" s="434"/>
      <c r="EP56" s="434"/>
      <c r="EQ56" s="434"/>
      <c r="ER56" s="434"/>
      <c r="ES56" s="434"/>
      <c r="ET56" s="434"/>
      <c r="EU56" s="434"/>
      <c r="EV56" s="434"/>
      <c r="EW56" s="434"/>
      <c r="EX56" s="434"/>
      <c r="EY56" s="435"/>
      <c r="EZ56" s="437" t="s">
        <v>758</v>
      </c>
    </row>
    <row r="57" spans="2:312" s="22" customFormat="1" ht="27" customHeight="1">
      <c r="B57" s="411"/>
      <c r="C57" s="412"/>
      <c r="D57" s="427" t="s">
        <v>570</v>
      </c>
      <c r="E57" s="428"/>
      <c r="F57" s="428"/>
      <c r="G57" s="429"/>
      <c r="H57" s="427" t="s">
        <v>759</v>
      </c>
      <c r="I57" s="429"/>
      <c r="J57" s="398" t="s">
        <v>583</v>
      </c>
      <c r="K57" s="420" t="s">
        <v>584</v>
      </c>
      <c r="L57" s="430"/>
      <c r="M57" s="430"/>
      <c r="N57" s="401"/>
      <c r="O57" s="422" t="s">
        <v>760</v>
      </c>
      <c r="P57" s="427" t="s">
        <v>761</v>
      </c>
      <c r="Q57" s="428"/>
      <c r="R57" s="429"/>
      <c r="S57" s="431" t="s">
        <v>574</v>
      </c>
      <c r="T57" s="402" t="s">
        <v>575</v>
      </c>
      <c r="U57" s="427" t="s">
        <v>768</v>
      </c>
      <c r="V57" s="429"/>
      <c r="W57" s="427" t="s">
        <v>763</v>
      </c>
      <c r="X57" s="428"/>
      <c r="Y57" s="429"/>
      <c r="Z57" s="420" t="s">
        <v>764</v>
      </c>
      <c r="AA57" s="401"/>
      <c r="AB57" s="427" t="s">
        <v>578</v>
      </c>
      <c r="AC57" s="428"/>
      <c r="AD57" s="429"/>
      <c r="AE57" s="422" t="s">
        <v>765</v>
      </c>
      <c r="AF57" s="422" t="s">
        <v>579</v>
      </c>
      <c r="AG57" s="422" t="s">
        <v>571</v>
      </c>
      <c r="AH57" s="427" t="s">
        <v>572</v>
      </c>
      <c r="AI57" s="428"/>
      <c r="AJ57" s="429"/>
      <c r="AK57" s="422" t="s">
        <v>573</v>
      </c>
      <c r="AL57" s="402" t="s">
        <v>581</v>
      </c>
      <c r="AM57" s="422" t="s">
        <v>576</v>
      </c>
      <c r="AN57" s="420" t="s">
        <v>764</v>
      </c>
      <c r="AO57" s="401"/>
      <c r="AP57" s="422" t="s">
        <v>578</v>
      </c>
      <c r="AQ57" s="422" t="s">
        <v>765</v>
      </c>
      <c r="AR57" s="422" t="s">
        <v>579</v>
      </c>
      <c r="AS57" s="422" t="s">
        <v>571</v>
      </c>
      <c r="AT57" s="427" t="s">
        <v>572</v>
      </c>
      <c r="AU57" s="428"/>
      <c r="AV57" s="429"/>
      <c r="AW57" s="422" t="s">
        <v>573</v>
      </c>
      <c r="AX57" s="398" t="s">
        <v>581</v>
      </c>
      <c r="AY57" s="422" t="s">
        <v>576</v>
      </c>
      <c r="AZ57" s="420" t="s">
        <v>764</v>
      </c>
      <c r="BA57" s="401"/>
      <c r="BB57" s="422" t="s">
        <v>578</v>
      </c>
      <c r="BC57" s="422" t="s">
        <v>767</v>
      </c>
      <c r="BD57" s="422" t="s">
        <v>579</v>
      </c>
      <c r="BE57" s="422" t="s">
        <v>571</v>
      </c>
      <c r="BF57" s="427" t="s">
        <v>572</v>
      </c>
      <c r="BG57" s="428"/>
      <c r="BH57" s="429"/>
      <c r="BI57" s="422" t="s">
        <v>573</v>
      </c>
      <c r="BJ57" s="402" t="s">
        <v>581</v>
      </c>
      <c r="BK57" s="422" t="s">
        <v>576</v>
      </c>
      <c r="BL57" s="420" t="s">
        <v>764</v>
      </c>
      <c r="BM57" s="401"/>
      <c r="BN57" s="422" t="s">
        <v>578</v>
      </c>
      <c r="BO57" s="422" t="s">
        <v>767</v>
      </c>
      <c r="BP57" s="422" t="s">
        <v>579</v>
      </c>
      <c r="BQ57" s="422" t="s">
        <v>571</v>
      </c>
      <c r="BR57" s="427" t="s">
        <v>572</v>
      </c>
      <c r="BS57" s="428"/>
      <c r="BT57" s="429"/>
      <c r="BU57" s="422" t="s">
        <v>573</v>
      </c>
      <c r="BV57" s="424" t="s">
        <v>581</v>
      </c>
      <c r="BW57" s="422" t="s">
        <v>576</v>
      </c>
      <c r="BX57" s="420" t="s">
        <v>764</v>
      </c>
      <c r="BY57" s="401"/>
      <c r="BZ57" s="422" t="s">
        <v>578</v>
      </c>
      <c r="CA57" s="422" t="s">
        <v>765</v>
      </c>
      <c r="CB57" s="427" t="s">
        <v>570</v>
      </c>
      <c r="CC57" s="428"/>
      <c r="CD57" s="428"/>
      <c r="CE57" s="429"/>
      <c r="CF57" s="427" t="s">
        <v>759</v>
      </c>
      <c r="CG57" s="429"/>
      <c r="CH57" s="398" t="s">
        <v>583</v>
      </c>
      <c r="CI57" s="420" t="s">
        <v>584</v>
      </c>
      <c r="CJ57" s="430"/>
      <c r="CK57" s="430"/>
      <c r="CL57" s="401"/>
      <c r="CM57" s="422" t="s">
        <v>760</v>
      </c>
      <c r="CN57" s="427" t="s">
        <v>761</v>
      </c>
      <c r="CO57" s="428"/>
      <c r="CP57" s="429"/>
      <c r="CQ57" s="431" t="s">
        <v>574</v>
      </c>
      <c r="CR57" s="402" t="s">
        <v>575</v>
      </c>
      <c r="CS57" s="427" t="s">
        <v>768</v>
      </c>
      <c r="CT57" s="429"/>
      <c r="CU57" s="427" t="s">
        <v>763</v>
      </c>
      <c r="CV57" s="428"/>
      <c r="CW57" s="429"/>
      <c r="CX57" s="420" t="s">
        <v>764</v>
      </c>
      <c r="CY57" s="401"/>
      <c r="CZ57" s="427" t="s">
        <v>578</v>
      </c>
      <c r="DA57" s="428"/>
      <c r="DB57" s="429"/>
      <c r="DC57" s="422" t="s">
        <v>765</v>
      </c>
      <c r="DD57" s="422" t="s">
        <v>579</v>
      </c>
      <c r="DE57" s="422" t="s">
        <v>571</v>
      </c>
      <c r="DF57" s="427" t="s">
        <v>572</v>
      </c>
      <c r="DG57" s="428"/>
      <c r="DH57" s="429"/>
      <c r="DI57" s="422" t="s">
        <v>573</v>
      </c>
      <c r="DJ57" s="402" t="s">
        <v>581</v>
      </c>
      <c r="DK57" s="422" t="s">
        <v>576</v>
      </c>
      <c r="DL57" s="420" t="s">
        <v>764</v>
      </c>
      <c r="DM57" s="401"/>
      <c r="DN57" s="422" t="s">
        <v>578</v>
      </c>
      <c r="DO57" s="422" t="s">
        <v>765</v>
      </c>
      <c r="DP57" s="422" t="s">
        <v>579</v>
      </c>
      <c r="DQ57" s="422" t="s">
        <v>571</v>
      </c>
      <c r="DR57" s="427" t="s">
        <v>572</v>
      </c>
      <c r="DS57" s="428"/>
      <c r="DT57" s="429"/>
      <c r="DU57" s="422" t="s">
        <v>573</v>
      </c>
      <c r="DV57" s="398" t="s">
        <v>581</v>
      </c>
      <c r="DW57" s="422" t="s">
        <v>576</v>
      </c>
      <c r="DX57" s="420" t="s">
        <v>764</v>
      </c>
      <c r="DY57" s="401"/>
      <c r="DZ57" s="422" t="s">
        <v>578</v>
      </c>
      <c r="EA57" s="422" t="s">
        <v>767</v>
      </c>
      <c r="EB57" s="422" t="s">
        <v>579</v>
      </c>
      <c r="EC57" s="422" t="s">
        <v>571</v>
      </c>
      <c r="ED57" s="427" t="s">
        <v>572</v>
      </c>
      <c r="EE57" s="428"/>
      <c r="EF57" s="429"/>
      <c r="EG57" s="422" t="s">
        <v>573</v>
      </c>
      <c r="EH57" s="402" t="s">
        <v>581</v>
      </c>
      <c r="EI57" s="422" t="s">
        <v>576</v>
      </c>
      <c r="EJ57" s="420" t="s">
        <v>764</v>
      </c>
      <c r="EK57" s="401"/>
      <c r="EL57" s="422" t="s">
        <v>578</v>
      </c>
      <c r="EM57" s="422" t="s">
        <v>767</v>
      </c>
      <c r="EN57" s="422" t="s">
        <v>579</v>
      </c>
      <c r="EO57" s="422" t="s">
        <v>571</v>
      </c>
      <c r="EP57" s="427" t="s">
        <v>572</v>
      </c>
      <c r="EQ57" s="428"/>
      <c r="ER57" s="429"/>
      <c r="ES57" s="422" t="s">
        <v>573</v>
      </c>
      <c r="ET57" s="424" t="s">
        <v>581</v>
      </c>
      <c r="EU57" s="422" t="s">
        <v>576</v>
      </c>
      <c r="EV57" s="420" t="s">
        <v>764</v>
      </c>
      <c r="EW57" s="401"/>
      <c r="EX57" s="422" t="s">
        <v>578</v>
      </c>
      <c r="EY57" s="422" t="s">
        <v>765</v>
      </c>
      <c r="EZ57" s="438"/>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c r="IH57" s="16"/>
      <c r="II57" s="16"/>
      <c r="IJ57" s="16"/>
      <c r="IK57" s="16"/>
      <c r="IL57" s="16"/>
      <c r="IM57" s="16"/>
      <c r="IN57" s="16"/>
      <c r="IO57" s="16"/>
      <c r="IP57" s="16"/>
      <c r="IQ57" s="16"/>
      <c r="IR57" s="16"/>
      <c r="IS57" s="16"/>
      <c r="IT57" s="16"/>
      <c r="IU57" s="16"/>
      <c r="IV57" s="16"/>
      <c r="IW57" s="16"/>
      <c r="IX57" s="16"/>
      <c r="IY57" s="16"/>
      <c r="IZ57" s="16"/>
      <c r="JA57" s="16"/>
      <c r="JB57" s="16"/>
      <c r="JC57" s="16"/>
      <c r="JD57" s="16"/>
      <c r="JE57" s="16"/>
      <c r="JF57" s="16"/>
      <c r="JG57" s="16"/>
      <c r="JH57" s="16"/>
      <c r="JI57" s="16"/>
      <c r="JJ57" s="16"/>
      <c r="JK57" s="16"/>
      <c r="JL57" s="16"/>
      <c r="JM57" s="16"/>
      <c r="JN57" s="16"/>
      <c r="JO57" s="16"/>
      <c r="JP57" s="16"/>
      <c r="JQ57" s="16"/>
      <c r="JR57" s="16"/>
      <c r="JS57" s="16"/>
      <c r="JT57" s="16"/>
      <c r="JU57" s="16"/>
      <c r="JV57" s="16"/>
      <c r="JW57" s="16"/>
      <c r="JX57" s="16"/>
      <c r="JY57" s="16"/>
      <c r="JZ57" s="16"/>
      <c r="KA57" s="16"/>
      <c r="KB57" s="16"/>
      <c r="KC57" s="16"/>
      <c r="KD57" s="16"/>
      <c r="KE57" s="16"/>
      <c r="KF57" s="16"/>
      <c r="KG57" s="16"/>
      <c r="KH57" s="16"/>
      <c r="KI57" s="16"/>
      <c r="KJ57" s="16"/>
      <c r="KK57" s="16"/>
      <c r="KL57" s="16"/>
      <c r="KM57" s="16"/>
      <c r="KN57" s="16"/>
      <c r="KO57" s="16"/>
      <c r="KP57" s="16"/>
      <c r="KQ57" s="16"/>
      <c r="KR57" s="16"/>
      <c r="KS57" s="16"/>
      <c r="KT57" s="16"/>
      <c r="KU57" s="16"/>
      <c r="KV57" s="16"/>
      <c r="KW57" s="16"/>
      <c r="KX57" s="16"/>
      <c r="KY57" s="16"/>
      <c r="KZ57" s="16"/>
    </row>
    <row r="58" spans="2:312" s="22" customFormat="1" ht="51" customHeight="1">
      <c r="B58" s="411"/>
      <c r="C58" s="412"/>
      <c r="D58" s="62" t="s">
        <v>769</v>
      </c>
      <c r="E58" s="62" t="s">
        <v>770</v>
      </c>
      <c r="F58" s="62" t="s">
        <v>771</v>
      </c>
      <c r="G58" s="62" t="s">
        <v>772</v>
      </c>
      <c r="H58" s="62" t="s">
        <v>773</v>
      </c>
      <c r="I58" s="62" t="s">
        <v>774</v>
      </c>
      <c r="J58" s="399"/>
      <c r="K58" s="62" t="s">
        <v>775</v>
      </c>
      <c r="L58" s="62" t="s">
        <v>776</v>
      </c>
      <c r="M58" s="62" t="s">
        <v>777</v>
      </c>
      <c r="N58" s="62" t="s">
        <v>778</v>
      </c>
      <c r="O58" s="423"/>
      <c r="P58" s="62" t="s">
        <v>779</v>
      </c>
      <c r="Q58" s="185" t="s">
        <v>780</v>
      </c>
      <c r="R58" s="62" t="s">
        <v>781</v>
      </c>
      <c r="S58" s="432"/>
      <c r="T58" s="402"/>
      <c r="U58" s="185" t="s">
        <v>782</v>
      </c>
      <c r="V58" s="62" t="s">
        <v>783</v>
      </c>
      <c r="W58" s="62" t="s">
        <v>784</v>
      </c>
      <c r="X58" s="62" t="s">
        <v>785</v>
      </c>
      <c r="Y58" s="62" t="s">
        <v>778</v>
      </c>
      <c r="Z58" s="185" t="s">
        <v>588</v>
      </c>
      <c r="AA58" s="185" t="s">
        <v>32</v>
      </c>
      <c r="AB58" s="47" t="s">
        <v>786</v>
      </c>
      <c r="AC58" s="62" t="s">
        <v>787</v>
      </c>
      <c r="AD58" s="62" t="s">
        <v>778</v>
      </c>
      <c r="AE58" s="423"/>
      <c r="AF58" s="423"/>
      <c r="AG58" s="423"/>
      <c r="AH58" s="185" t="s">
        <v>583</v>
      </c>
      <c r="AI58" s="185" t="s">
        <v>584</v>
      </c>
      <c r="AJ58" s="62" t="s">
        <v>585</v>
      </c>
      <c r="AK58" s="423"/>
      <c r="AL58" s="402"/>
      <c r="AM58" s="423"/>
      <c r="AN58" s="185" t="s">
        <v>588</v>
      </c>
      <c r="AO58" s="185" t="s">
        <v>32</v>
      </c>
      <c r="AP58" s="423"/>
      <c r="AQ58" s="423"/>
      <c r="AR58" s="423"/>
      <c r="AS58" s="423"/>
      <c r="AT58" s="185" t="s">
        <v>583</v>
      </c>
      <c r="AU58" s="185" t="s">
        <v>584</v>
      </c>
      <c r="AV58" s="62" t="s">
        <v>585</v>
      </c>
      <c r="AW58" s="423"/>
      <c r="AX58" s="399"/>
      <c r="AY58" s="423"/>
      <c r="AZ58" s="185" t="s">
        <v>588</v>
      </c>
      <c r="BA58" s="185" t="s">
        <v>32</v>
      </c>
      <c r="BB58" s="423"/>
      <c r="BC58" s="423"/>
      <c r="BD58" s="423"/>
      <c r="BE58" s="423"/>
      <c r="BF58" s="185" t="s">
        <v>583</v>
      </c>
      <c r="BG58" s="185" t="s">
        <v>584</v>
      </c>
      <c r="BH58" s="62" t="s">
        <v>585</v>
      </c>
      <c r="BI58" s="423"/>
      <c r="BJ58" s="402"/>
      <c r="BK58" s="423"/>
      <c r="BL58" s="185" t="s">
        <v>588</v>
      </c>
      <c r="BM58" s="185" t="s">
        <v>32</v>
      </c>
      <c r="BN58" s="423"/>
      <c r="BO58" s="423"/>
      <c r="BP58" s="423"/>
      <c r="BQ58" s="423"/>
      <c r="BR58" s="185" t="s">
        <v>583</v>
      </c>
      <c r="BS58" s="185" t="s">
        <v>584</v>
      </c>
      <c r="BT58" s="62" t="s">
        <v>585</v>
      </c>
      <c r="BU58" s="423"/>
      <c r="BV58" s="399"/>
      <c r="BW58" s="423"/>
      <c r="BX58" s="185" t="s">
        <v>588</v>
      </c>
      <c r="BY58" s="185" t="s">
        <v>32</v>
      </c>
      <c r="BZ58" s="423"/>
      <c r="CA58" s="423"/>
      <c r="CB58" s="62" t="s">
        <v>769</v>
      </c>
      <c r="CC58" s="62" t="s">
        <v>770</v>
      </c>
      <c r="CD58" s="62" t="s">
        <v>771</v>
      </c>
      <c r="CE58" s="62" t="s">
        <v>772</v>
      </c>
      <c r="CF58" s="62" t="s">
        <v>773</v>
      </c>
      <c r="CG58" s="62" t="s">
        <v>774</v>
      </c>
      <c r="CH58" s="399"/>
      <c r="CI58" s="62" t="s">
        <v>775</v>
      </c>
      <c r="CJ58" s="62" t="s">
        <v>776</v>
      </c>
      <c r="CK58" s="62" t="s">
        <v>777</v>
      </c>
      <c r="CL58" s="62" t="s">
        <v>778</v>
      </c>
      <c r="CM58" s="423"/>
      <c r="CN58" s="62" t="s">
        <v>779</v>
      </c>
      <c r="CO58" s="62" t="s">
        <v>780</v>
      </c>
      <c r="CP58" s="62" t="s">
        <v>781</v>
      </c>
      <c r="CQ58" s="432"/>
      <c r="CR58" s="402"/>
      <c r="CS58" s="185" t="s">
        <v>782</v>
      </c>
      <c r="CT58" s="62" t="s">
        <v>783</v>
      </c>
      <c r="CU58" s="62" t="s">
        <v>784</v>
      </c>
      <c r="CV58" s="62" t="s">
        <v>785</v>
      </c>
      <c r="CW58" s="62" t="s">
        <v>778</v>
      </c>
      <c r="CX58" s="185" t="s">
        <v>588</v>
      </c>
      <c r="CY58" s="185" t="s">
        <v>32</v>
      </c>
      <c r="CZ58" s="47" t="s">
        <v>786</v>
      </c>
      <c r="DA58" s="62" t="s">
        <v>787</v>
      </c>
      <c r="DB58" s="62" t="s">
        <v>778</v>
      </c>
      <c r="DC58" s="423"/>
      <c r="DD58" s="423"/>
      <c r="DE58" s="423"/>
      <c r="DF58" s="185" t="s">
        <v>583</v>
      </c>
      <c r="DG58" s="185" t="s">
        <v>584</v>
      </c>
      <c r="DH58" s="62" t="s">
        <v>585</v>
      </c>
      <c r="DI58" s="423"/>
      <c r="DJ58" s="402"/>
      <c r="DK58" s="423"/>
      <c r="DL58" s="185" t="s">
        <v>588</v>
      </c>
      <c r="DM58" s="185" t="s">
        <v>32</v>
      </c>
      <c r="DN58" s="423"/>
      <c r="DO58" s="423"/>
      <c r="DP58" s="423"/>
      <c r="DQ58" s="423"/>
      <c r="DR58" s="185" t="s">
        <v>583</v>
      </c>
      <c r="DS58" s="185" t="s">
        <v>584</v>
      </c>
      <c r="DT58" s="62" t="s">
        <v>585</v>
      </c>
      <c r="DU58" s="423"/>
      <c r="DV58" s="399"/>
      <c r="DW58" s="423"/>
      <c r="DX58" s="185" t="s">
        <v>588</v>
      </c>
      <c r="DY58" s="185" t="s">
        <v>32</v>
      </c>
      <c r="DZ58" s="423"/>
      <c r="EA58" s="423"/>
      <c r="EB58" s="423"/>
      <c r="EC58" s="423"/>
      <c r="ED58" s="185" t="s">
        <v>583</v>
      </c>
      <c r="EE58" s="185" t="s">
        <v>584</v>
      </c>
      <c r="EF58" s="62" t="s">
        <v>585</v>
      </c>
      <c r="EG58" s="423"/>
      <c r="EH58" s="402"/>
      <c r="EI58" s="423"/>
      <c r="EJ58" s="185" t="s">
        <v>588</v>
      </c>
      <c r="EK58" s="185" t="s">
        <v>32</v>
      </c>
      <c r="EL58" s="423"/>
      <c r="EM58" s="423"/>
      <c r="EN58" s="423"/>
      <c r="EO58" s="423"/>
      <c r="EP58" s="185" t="s">
        <v>583</v>
      </c>
      <c r="EQ58" s="185" t="s">
        <v>584</v>
      </c>
      <c r="ER58" s="62" t="s">
        <v>585</v>
      </c>
      <c r="ES58" s="423"/>
      <c r="ET58" s="399"/>
      <c r="EU58" s="423"/>
      <c r="EV58" s="185" t="s">
        <v>588</v>
      </c>
      <c r="EW58" s="185" t="s">
        <v>32</v>
      </c>
      <c r="EX58" s="423"/>
      <c r="EY58" s="423"/>
      <c r="EZ58" s="439"/>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16"/>
      <c r="JS58" s="16"/>
      <c r="JT58" s="16"/>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row>
    <row r="59" spans="2:312">
      <c r="B59" s="413"/>
      <c r="C59" s="414"/>
      <c r="D59" s="64" t="s">
        <v>589</v>
      </c>
      <c r="E59" s="64" t="s">
        <v>589</v>
      </c>
      <c r="F59" s="64" t="s">
        <v>589</v>
      </c>
      <c r="G59" s="64" t="s">
        <v>589</v>
      </c>
      <c r="H59" s="64" t="s">
        <v>589</v>
      </c>
      <c r="I59" s="64" t="s">
        <v>589</v>
      </c>
      <c r="J59" s="64" t="s">
        <v>589</v>
      </c>
      <c r="K59" s="64" t="s">
        <v>589</v>
      </c>
      <c r="L59" s="64" t="s">
        <v>589</v>
      </c>
      <c r="M59" s="64" t="s">
        <v>589</v>
      </c>
      <c r="N59" s="64" t="s">
        <v>589</v>
      </c>
      <c r="O59" s="64" t="s">
        <v>589</v>
      </c>
      <c r="P59" s="64" t="s">
        <v>589</v>
      </c>
      <c r="Q59" s="64"/>
      <c r="R59" s="64" t="s">
        <v>589</v>
      </c>
      <c r="S59" s="64" t="s">
        <v>589</v>
      </c>
      <c r="T59" s="64" t="s">
        <v>589</v>
      </c>
      <c r="U59" s="64" t="s">
        <v>589</v>
      </c>
      <c r="V59" s="64"/>
      <c r="W59" s="64" t="s">
        <v>589</v>
      </c>
      <c r="X59" s="64" t="s">
        <v>589</v>
      </c>
      <c r="Y59" s="64" t="s">
        <v>589</v>
      </c>
      <c r="Z59" s="64" t="s">
        <v>589</v>
      </c>
      <c r="AA59" s="64" t="s">
        <v>589</v>
      </c>
      <c r="AB59" s="64" t="s">
        <v>589</v>
      </c>
      <c r="AC59" s="64" t="s">
        <v>589</v>
      </c>
      <c r="AD59" s="64" t="s">
        <v>589</v>
      </c>
      <c r="AE59" s="64" t="s">
        <v>589</v>
      </c>
      <c r="AF59" s="64" t="s">
        <v>589</v>
      </c>
      <c r="AG59" s="64" t="s">
        <v>589</v>
      </c>
      <c r="AH59" s="64" t="s">
        <v>589</v>
      </c>
      <c r="AI59" s="64" t="s">
        <v>589</v>
      </c>
      <c r="AJ59" s="64" t="s">
        <v>589</v>
      </c>
      <c r="AK59" s="64" t="s">
        <v>589</v>
      </c>
      <c r="AL59" s="64" t="s">
        <v>589</v>
      </c>
      <c r="AM59" s="64" t="s">
        <v>589</v>
      </c>
      <c r="AN59" s="64" t="s">
        <v>589</v>
      </c>
      <c r="AO59" s="64" t="s">
        <v>589</v>
      </c>
      <c r="AP59" s="64" t="s">
        <v>589</v>
      </c>
      <c r="AQ59" s="64" t="s">
        <v>589</v>
      </c>
      <c r="AR59" s="64" t="s">
        <v>589</v>
      </c>
      <c r="AS59" s="64" t="s">
        <v>589</v>
      </c>
      <c r="AT59" s="64" t="s">
        <v>589</v>
      </c>
      <c r="AU59" s="64" t="s">
        <v>589</v>
      </c>
      <c r="AV59" s="64" t="s">
        <v>589</v>
      </c>
      <c r="AW59" s="64" t="s">
        <v>589</v>
      </c>
      <c r="AX59" s="64" t="s">
        <v>589</v>
      </c>
      <c r="AY59" s="64" t="s">
        <v>589</v>
      </c>
      <c r="AZ59" s="64" t="s">
        <v>589</v>
      </c>
      <c r="BA59" s="64" t="s">
        <v>589</v>
      </c>
      <c r="BB59" s="64" t="s">
        <v>589</v>
      </c>
      <c r="BC59" s="64" t="s">
        <v>589</v>
      </c>
      <c r="BD59" s="64" t="s">
        <v>589</v>
      </c>
      <c r="BE59" s="64" t="s">
        <v>589</v>
      </c>
      <c r="BF59" s="64" t="s">
        <v>589</v>
      </c>
      <c r="BG59" s="64" t="s">
        <v>589</v>
      </c>
      <c r="BH59" s="64" t="s">
        <v>589</v>
      </c>
      <c r="BI59" s="64" t="s">
        <v>589</v>
      </c>
      <c r="BJ59" s="64" t="s">
        <v>589</v>
      </c>
      <c r="BK59" s="64" t="s">
        <v>589</v>
      </c>
      <c r="BL59" s="64" t="s">
        <v>589</v>
      </c>
      <c r="BM59" s="64" t="s">
        <v>589</v>
      </c>
      <c r="BN59" s="64" t="s">
        <v>589</v>
      </c>
      <c r="BO59" s="64" t="s">
        <v>589</v>
      </c>
      <c r="BP59" s="64" t="s">
        <v>589</v>
      </c>
      <c r="BQ59" s="64" t="s">
        <v>589</v>
      </c>
      <c r="BR59" s="64" t="s">
        <v>589</v>
      </c>
      <c r="BS59" s="64" t="s">
        <v>590</v>
      </c>
      <c r="BT59" s="64" t="s">
        <v>590</v>
      </c>
      <c r="BU59" s="64" t="s">
        <v>589</v>
      </c>
      <c r="BV59" s="64" t="s">
        <v>589</v>
      </c>
      <c r="BW59" s="64" t="s">
        <v>589</v>
      </c>
      <c r="BX59" s="64" t="s">
        <v>589</v>
      </c>
      <c r="BY59" s="64" t="s">
        <v>589</v>
      </c>
      <c r="BZ59" s="64" t="s">
        <v>589</v>
      </c>
      <c r="CA59" s="64" t="s">
        <v>589</v>
      </c>
      <c r="CB59" s="64" t="s">
        <v>589</v>
      </c>
      <c r="CC59" s="64" t="s">
        <v>589</v>
      </c>
      <c r="CD59" s="64" t="s">
        <v>589</v>
      </c>
      <c r="CE59" s="64" t="s">
        <v>589</v>
      </c>
      <c r="CF59" s="64" t="s">
        <v>589</v>
      </c>
      <c r="CG59" s="64" t="s">
        <v>589</v>
      </c>
      <c r="CH59" s="64" t="s">
        <v>589</v>
      </c>
      <c r="CI59" s="64" t="s">
        <v>589</v>
      </c>
      <c r="CJ59" s="64" t="s">
        <v>589</v>
      </c>
      <c r="CK59" s="64" t="s">
        <v>589</v>
      </c>
      <c r="CL59" s="64" t="s">
        <v>589</v>
      </c>
      <c r="CM59" s="64" t="s">
        <v>589</v>
      </c>
      <c r="CN59" s="64" t="s">
        <v>589</v>
      </c>
      <c r="CO59" s="64" t="s">
        <v>589</v>
      </c>
      <c r="CP59" s="64" t="s">
        <v>589</v>
      </c>
      <c r="CQ59" s="64" t="s">
        <v>589</v>
      </c>
      <c r="CR59" s="64" t="s">
        <v>589</v>
      </c>
      <c r="CS59" s="64" t="s">
        <v>589</v>
      </c>
      <c r="CT59" s="64"/>
      <c r="CU59" s="64" t="s">
        <v>589</v>
      </c>
      <c r="CV59" s="64" t="s">
        <v>589</v>
      </c>
      <c r="CW59" s="64" t="s">
        <v>589</v>
      </c>
      <c r="CX59" s="64" t="s">
        <v>589</v>
      </c>
      <c r="CY59" s="64" t="s">
        <v>589</v>
      </c>
      <c r="CZ59" s="64" t="s">
        <v>589</v>
      </c>
      <c r="DA59" s="64" t="s">
        <v>589</v>
      </c>
      <c r="DB59" s="64" t="s">
        <v>589</v>
      </c>
      <c r="DC59" s="64" t="s">
        <v>589</v>
      </c>
      <c r="DD59" s="64" t="s">
        <v>589</v>
      </c>
      <c r="DE59" s="64" t="s">
        <v>589</v>
      </c>
      <c r="DF59" s="64" t="s">
        <v>589</v>
      </c>
      <c r="DG59" s="64" t="s">
        <v>589</v>
      </c>
      <c r="DH59" s="64" t="s">
        <v>589</v>
      </c>
      <c r="DI59" s="64" t="s">
        <v>589</v>
      </c>
      <c r="DJ59" s="64" t="s">
        <v>589</v>
      </c>
      <c r="DK59" s="64" t="s">
        <v>589</v>
      </c>
      <c r="DL59" s="64" t="s">
        <v>589</v>
      </c>
      <c r="DM59" s="64" t="s">
        <v>589</v>
      </c>
      <c r="DN59" s="64" t="s">
        <v>589</v>
      </c>
      <c r="DO59" s="64" t="s">
        <v>589</v>
      </c>
      <c r="DP59" s="64" t="s">
        <v>589</v>
      </c>
      <c r="DQ59" s="64" t="s">
        <v>589</v>
      </c>
      <c r="DR59" s="64" t="s">
        <v>589</v>
      </c>
      <c r="DS59" s="64" t="s">
        <v>589</v>
      </c>
      <c r="DT59" s="64" t="s">
        <v>589</v>
      </c>
      <c r="DU59" s="64" t="s">
        <v>589</v>
      </c>
      <c r="DV59" s="64" t="s">
        <v>589</v>
      </c>
      <c r="DW59" s="64" t="s">
        <v>589</v>
      </c>
      <c r="DX59" s="64" t="s">
        <v>589</v>
      </c>
      <c r="DY59" s="64" t="s">
        <v>589</v>
      </c>
      <c r="DZ59" s="64" t="s">
        <v>589</v>
      </c>
      <c r="EA59" s="64" t="s">
        <v>589</v>
      </c>
      <c r="EB59" s="64" t="s">
        <v>589</v>
      </c>
      <c r="EC59" s="64" t="s">
        <v>589</v>
      </c>
      <c r="ED59" s="64" t="s">
        <v>589</v>
      </c>
      <c r="EE59" s="64" t="s">
        <v>589</v>
      </c>
      <c r="EF59" s="64" t="s">
        <v>589</v>
      </c>
      <c r="EG59" s="64" t="s">
        <v>589</v>
      </c>
      <c r="EH59" s="64" t="s">
        <v>589</v>
      </c>
      <c r="EI59" s="64" t="s">
        <v>589</v>
      </c>
      <c r="EJ59" s="64" t="s">
        <v>589</v>
      </c>
      <c r="EK59" s="64" t="s">
        <v>589</v>
      </c>
      <c r="EL59" s="64" t="s">
        <v>589</v>
      </c>
      <c r="EM59" s="64" t="s">
        <v>589</v>
      </c>
      <c r="EN59" s="64" t="s">
        <v>589</v>
      </c>
      <c r="EO59" s="64" t="s">
        <v>589</v>
      </c>
      <c r="EP59" s="64" t="s">
        <v>589</v>
      </c>
      <c r="EQ59" s="64" t="s">
        <v>589</v>
      </c>
      <c r="ER59" s="64" t="s">
        <v>589</v>
      </c>
      <c r="ES59" s="64" t="s">
        <v>589</v>
      </c>
      <c r="ET59" s="64" t="s">
        <v>589</v>
      </c>
      <c r="EU59" s="64" t="s">
        <v>589</v>
      </c>
      <c r="EV59" s="64" t="s">
        <v>589</v>
      </c>
      <c r="EW59" s="64" t="s">
        <v>589</v>
      </c>
      <c r="EX59" s="64" t="s">
        <v>589</v>
      </c>
      <c r="EY59" s="64" t="s">
        <v>589</v>
      </c>
      <c r="EZ59" s="64" t="s">
        <v>589</v>
      </c>
    </row>
    <row r="60" spans="2:312" ht="27" customHeight="1">
      <c r="B60" s="204" t="s">
        <v>828</v>
      </c>
      <c r="C60" s="190"/>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row>
    <row r="61" spans="2:312" ht="27" customHeight="1">
      <c r="B61" s="205" t="s">
        <v>829</v>
      </c>
      <c r="C61" s="209" t="s">
        <v>830</v>
      </c>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1"/>
      <c r="AG61" s="51"/>
      <c r="AH61" s="51"/>
      <c r="AI61" s="51"/>
      <c r="AJ61" s="51"/>
      <c r="AK61" s="51"/>
      <c r="AL61" s="51"/>
      <c r="AM61" s="51"/>
      <c r="AN61" s="51"/>
      <c r="AO61" s="51"/>
      <c r="AP61" s="51"/>
      <c r="AQ61" s="52">
        <f>SUM(AF61:AP61)</f>
        <v>0</v>
      </c>
      <c r="AR61" s="51"/>
      <c r="AS61" s="51"/>
      <c r="AT61" s="51"/>
      <c r="AU61" s="51"/>
      <c r="AV61" s="51"/>
      <c r="AW61" s="51"/>
      <c r="AX61" s="51"/>
      <c r="AY61" s="51"/>
      <c r="AZ61" s="51"/>
      <c r="BA61" s="51"/>
      <c r="BB61" s="51"/>
      <c r="BC61" s="52">
        <f>SUM(AR61:BB61)</f>
        <v>0</v>
      </c>
      <c r="BD61" s="51"/>
      <c r="BE61" s="51"/>
      <c r="BF61" s="51"/>
      <c r="BG61" s="51"/>
      <c r="BH61" s="51"/>
      <c r="BI61" s="51"/>
      <c r="BJ61" s="51"/>
      <c r="BK61" s="51"/>
      <c r="BL61" s="51"/>
      <c r="BM61" s="51"/>
      <c r="BN61" s="51"/>
      <c r="BO61" s="52">
        <f>SUM(BD61:BN61)</f>
        <v>0</v>
      </c>
      <c r="BP61" s="51"/>
      <c r="BQ61" s="51"/>
      <c r="BR61" s="51"/>
      <c r="BS61" s="51"/>
      <c r="BT61" s="51"/>
      <c r="BU61" s="51"/>
      <c r="BV61" s="51"/>
      <c r="BW61" s="51"/>
      <c r="BX61" s="51"/>
      <c r="BY61" s="51"/>
      <c r="BZ61" s="51"/>
      <c r="CA61" s="52">
        <f>SUM(BP61:BZ61)</f>
        <v>0</v>
      </c>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1"/>
      <c r="DE61" s="51"/>
      <c r="DF61" s="51"/>
      <c r="DG61" s="51"/>
      <c r="DH61" s="51"/>
      <c r="DI61" s="51"/>
      <c r="DJ61" s="51"/>
      <c r="DK61" s="51"/>
      <c r="DL61" s="51"/>
      <c r="DM61" s="51"/>
      <c r="DN61" s="51"/>
      <c r="DO61" s="52">
        <f>SUM(DD61:DN61)</f>
        <v>0</v>
      </c>
      <c r="DP61" s="51"/>
      <c r="DQ61" s="51"/>
      <c r="DR61" s="51"/>
      <c r="DS61" s="51"/>
      <c r="DT61" s="51"/>
      <c r="DU61" s="51"/>
      <c r="DV61" s="51"/>
      <c r="DW61" s="51"/>
      <c r="DX61" s="51"/>
      <c r="DY61" s="51"/>
      <c r="DZ61" s="51"/>
      <c r="EA61" s="52">
        <f>SUM(DP61:DZ61)</f>
        <v>0</v>
      </c>
      <c r="EB61" s="51"/>
      <c r="EC61" s="51"/>
      <c r="ED61" s="51"/>
      <c r="EE61" s="51"/>
      <c r="EF61" s="51"/>
      <c r="EG61" s="51"/>
      <c r="EH61" s="51"/>
      <c r="EI61" s="51"/>
      <c r="EJ61" s="51"/>
      <c r="EK61" s="51"/>
      <c r="EL61" s="51"/>
      <c r="EM61" s="52">
        <f>SUM(EB61:EL61)</f>
        <v>0</v>
      </c>
      <c r="EN61" s="51"/>
      <c r="EO61" s="51"/>
      <c r="EP61" s="51"/>
      <c r="EQ61" s="51"/>
      <c r="ER61" s="51"/>
      <c r="ES61" s="51"/>
      <c r="ET61" s="51"/>
      <c r="EU61" s="51"/>
      <c r="EV61" s="51"/>
      <c r="EW61" s="51"/>
      <c r="EX61" s="51"/>
      <c r="EY61" s="52">
        <f>SUM(EN61:EX61)</f>
        <v>0</v>
      </c>
      <c r="EZ61" s="31">
        <f>SUM(AQ61,BC61,BO61,CA61,DO61,EA61,EM61,EY61)</f>
        <v>0</v>
      </c>
    </row>
    <row r="62" spans="2:312" ht="27" customHeight="1">
      <c r="B62" s="205" t="s">
        <v>831</v>
      </c>
      <c r="C62" s="209" t="s">
        <v>832</v>
      </c>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1"/>
      <c r="AG62" s="51"/>
      <c r="AH62" s="51"/>
      <c r="AI62" s="51"/>
      <c r="AJ62" s="51"/>
      <c r="AK62" s="51"/>
      <c r="AL62" s="51"/>
      <c r="AM62" s="51"/>
      <c r="AN62" s="51"/>
      <c r="AO62" s="51"/>
      <c r="AP62" s="51"/>
      <c r="AQ62" s="52">
        <f>SUM(AF62:AP62)</f>
        <v>0</v>
      </c>
      <c r="AR62" s="51"/>
      <c r="AS62" s="51"/>
      <c r="AT62" s="51"/>
      <c r="AU62" s="51"/>
      <c r="AV62" s="51"/>
      <c r="AW62" s="51"/>
      <c r="AX62" s="51"/>
      <c r="AY62" s="51"/>
      <c r="AZ62" s="51"/>
      <c r="BA62" s="51"/>
      <c r="BB62" s="51"/>
      <c r="BC62" s="52">
        <f>SUM(AR62:BB62)</f>
        <v>0</v>
      </c>
      <c r="BD62" s="51"/>
      <c r="BE62" s="51"/>
      <c r="BF62" s="51"/>
      <c r="BG62" s="51"/>
      <c r="BH62" s="51"/>
      <c r="BI62" s="51"/>
      <c r="BJ62" s="51"/>
      <c r="BK62" s="51"/>
      <c r="BL62" s="51"/>
      <c r="BM62" s="51"/>
      <c r="BN62" s="51"/>
      <c r="BO62" s="52">
        <f>SUM(BD62:BN62)</f>
        <v>0</v>
      </c>
      <c r="BP62" s="51"/>
      <c r="BQ62" s="51"/>
      <c r="BR62" s="51"/>
      <c r="BS62" s="51"/>
      <c r="BT62" s="51"/>
      <c r="BU62" s="51"/>
      <c r="BV62" s="51"/>
      <c r="BW62" s="51"/>
      <c r="BX62" s="51"/>
      <c r="BY62" s="51"/>
      <c r="BZ62" s="51"/>
      <c r="CA62" s="52">
        <f>SUM(BP62:BZ62)</f>
        <v>0</v>
      </c>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1"/>
      <c r="DE62" s="51"/>
      <c r="DF62" s="51"/>
      <c r="DG62" s="51"/>
      <c r="DH62" s="51"/>
      <c r="DI62" s="51"/>
      <c r="DJ62" s="51"/>
      <c r="DK62" s="51"/>
      <c r="DL62" s="51"/>
      <c r="DM62" s="51"/>
      <c r="DN62" s="51"/>
      <c r="DO62" s="52">
        <f>SUM(DD62:DN62)</f>
        <v>0</v>
      </c>
      <c r="DP62" s="51"/>
      <c r="DQ62" s="51"/>
      <c r="DR62" s="51"/>
      <c r="DS62" s="51"/>
      <c r="DT62" s="51"/>
      <c r="DU62" s="51"/>
      <c r="DV62" s="51"/>
      <c r="DW62" s="51"/>
      <c r="DX62" s="51"/>
      <c r="DY62" s="51"/>
      <c r="DZ62" s="51"/>
      <c r="EA62" s="52">
        <f>SUM(DP62:DZ62)</f>
        <v>0</v>
      </c>
      <c r="EB62" s="51"/>
      <c r="EC62" s="51"/>
      <c r="ED62" s="51"/>
      <c r="EE62" s="51"/>
      <c r="EF62" s="51"/>
      <c r="EG62" s="51"/>
      <c r="EH62" s="51"/>
      <c r="EI62" s="51"/>
      <c r="EJ62" s="51"/>
      <c r="EK62" s="51"/>
      <c r="EL62" s="51"/>
      <c r="EM62" s="52">
        <f>SUM(EB62:EL62)</f>
        <v>0</v>
      </c>
      <c r="EN62" s="51"/>
      <c r="EO62" s="51"/>
      <c r="EP62" s="51"/>
      <c r="EQ62" s="51"/>
      <c r="ER62" s="51"/>
      <c r="ES62" s="51"/>
      <c r="ET62" s="51"/>
      <c r="EU62" s="51"/>
      <c r="EV62" s="51"/>
      <c r="EW62" s="51"/>
      <c r="EX62" s="51"/>
      <c r="EY62" s="52">
        <f>SUM(EN62:EX62)</f>
        <v>0</v>
      </c>
      <c r="EZ62" s="31">
        <f>SUM(AQ62,BC62,BO62,CA62,DO62,EA62,EM62,EY62)</f>
        <v>0</v>
      </c>
    </row>
    <row r="63" spans="2:312" ht="27" customHeight="1">
      <c r="B63" s="204" t="s">
        <v>833</v>
      </c>
      <c r="C63" s="190"/>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3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row>
    <row r="64" spans="2:312" ht="27" customHeight="1">
      <c r="B64" s="205" t="s">
        <v>834</v>
      </c>
      <c r="C64" s="209" t="s">
        <v>835</v>
      </c>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1"/>
      <c r="AG64" s="51"/>
      <c r="AH64" s="51"/>
      <c r="AI64" s="51"/>
      <c r="AJ64" s="51"/>
      <c r="AK64" s="51"/>
      <c r="AL64" s="51"/>
      <c r="AM64" s="51"/>
      <c r="AN64" s="51"/>
      <c r="AO64" s="51"/>
      <c r="AP64" s="51"/>
      <c r="AQ64" s="52">
        <f>SUM(AF64:AP64)</f>
        <v>0</v>
      </c>
      <c r="AR64" s="51"/>
      <c r="AS64" s="51"/>
      <c r="AT64" s="51"/>
      <c r="AU64" s="51"/>
      <c r="AV64" s="51"/>
      <c r="AW64" s="51"/>
      <c r="AX64" s="51"/>
      <c r="AY64" s="51"/>
      <c r="AZ64" s="51"/>
      <c r="BA64" s="51"/>
      <c r="BB64" s="51"/>
      <c r="BC64" s="52">
        <f>SUM(AR64:BB64)</f>
        <v>0</v>
      </c>
      <c r="BD64" s="51"/>
      <c r="BE64" s="51"/>
      <c r="BF64" s="51"/>
      <c r="BG64" s="51"/>
      <c r="BH64" s="51"/>
      <c r="BI64" s="51"/>
      <c r="BJ64" s="51"/>
      <c r="BK64" s="51"/>
      <c r="BL64" s="51"/>
      <c r="BM64" s="51"/>
      <c r="BN64" s="51"/>
      <c r="BO64" s="52">
        <f>SUM(BD64:BN64)</f>
        <v>0</v>
      </c>
      <c r="BP64" s="51"/>
      <c r="BQ64" s="51"/>
      <c r="BR64" s="51"/>
      <c r="BS64" s="51"/>
      <c r="BT64" s="51"/>
      <c r="BU64" s="51"/>
      <c r="BV64" s="51"/>
      <c r="BW64" s="51"/>
      <c r="BX64" s="51"/>
      <c r="BY64" s="51"/>
      <c r="BZ64" s="51"/>
      <c r="CA64" s="52">
        <f>SUM(BP64:BZ64)</f>
        <v>0</v>
      </c>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1"/>
      <c r="DE64" s="51"/>
      <c r="DF64" s="51"/>
      <c r="DG64" s="51"/>
      <c r="DH64" s="51"/>
      <c r="DI64" s="51"/>
      <c r="DJ64" s="51"/>
      <c r="DK64" s="51"/>
      <c r="DL64" s="51"/>
      <c r="DM64" s="51"/>
      <c r="DN64" s="51"/>
      <c r="DO64" s="52">
        <f>SUM(DD64:DN64)</f>
        <v>0</v>
      </c>
      <c r="DP64" s="51"/>
      <c r="DQ64" s="51"/>
      <c r="DR64" s="51"/>
      <c r="DS64" s="51"/>
      <c r="DT64" s="51"/>
      <c r="DU64" s="51"/>
      <c r="DV64" s="51"/>
      <c r="DW64" s="51"/>
      <c r="DX64" s="51"/>
      <c r="DY64" s="51"/>
      <c r="DZ64" s="51"/>
      <c r="EA64" s="52">
        <f>SUM(DP64:DZ64)</f>
        <v>0</v>
      </c>
      <c r="EB64" s="51"/>
      <c r="EC64" s="51"/>
      <c r="ED64" s="51"/>
      <c r="EE64" s="51"/>
      <c r="EF64" s="51"/>
      <c r="EG64" s="51"/>
      <c r="EH64" s="51"/>
      <c r="EI64" s="51"/>
      <c r="EJ64" s="51"/>
      <c r="EK64" s="51"/>
      <c r="EL64" s="51"/>
      <c r="EM64" s="52">
        <f>SUM(EB64:EL64)</f>
        <v>0</v>
      </c>
      <c r="EN64" s="51"/>
      <c r="EO64" s="51"/>
      <c r="EP64" s="51"/>
      <c r="EQ64" s="51"/>
      <c r="ER64" s="51"/>
      <c r="ES64" s="51"/>
      <c r="ET64" s="51"/>
      <c r="EU64" s="51"/>
      <c r="EV64" s="51"/>
      <c r="EW64" s="51"/>
      <c r="EX64" s="51"/>
      <c r="EY64" s="52">
        <f>SUM(EN64:EX64)</f>
        <v>0</v>
      </c>
      <c r="EZ64" s="31">
        <f>SUM(AQ64,BC64,BO64,CA64,DO64,EA64,EM64,EY64)</f>
        <v>0</v>
      </c>
    </row>
    <row r="65" spans="2:157" ht="27" customHeight="1">
      <c r="B65" s="205" t="s">
        <v>836</v>
      </c>
      <c r="C65" s="209" t="s">
        <v>837</v>
      </c>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1"/>
      <c r="AG65" s="51"/>
      <c r="AH65" s="51"/>
      <c r="AI65" s="51"/>
      <c r="AJ65" s="51"/>
      <c r="AK65" s="51"/>
      <c r="AL65" s="51"/>
      <c r="AM65" s="51"/>
      <c r="AN65" s="51"/>
      <c r="AO65" s="51"/>
      <c r="AP65" s="51"/>
      <c r="AQ65" s="52">
        <f>SUM(AF65:AP65)</f>
        <v>0</v>
      </c>
      <c r="AR65" s="51"/>
      <c r="AS65" s="51"/>
      <c r="AT65" s="51"/>
      <c r="AU65" s="51"/>
      <c r="AV65" s="51"/>
      <c r="AW65" s="51"/>
      <c r="AX65" s="51"/>
      <c r="AY65" s="51"/>
      <c r="AZ65" s="51"/>
      <c r="BA65" s="51"/>
      <c r="BB65" s="51"/>
      <c r="BC65" s="52">
        <f>SUM(AR65:BB65)</f>
        <v>0</v>
      </c>
      <c r="BD65" s="51"/>
      <c r="BE65" s="51"/>
      <c r="BF65" s="51"/>
      <c r="BG65" s="51"/>
      <c r="BH65" s="51"/>
      <c r="BI65" s="51"/>
      <c r="BJ65" s="51"/>
      <c r="BK65" s="51"/>
      <c r="BL65" s="51"/>
      <c r="BM65" s="51"/>
      <c r="BN65" s="51"/>
      <c r="BO65" s="52">
        <f>SUM(BD65:BN65)</f>
        <v>0</v>
      </c>
      <c r="BP65" s="51"/>
      <c r="BQ65" s="51"/>
      <c r="BR65" s="51"/>
      <c r="BS65" s="51"/>
      <c r="BT65" s="51"/>
      <c r="BU65" s="51"/>
      <c r="BV65" s="51"/>
      <c r="BW65" s="51"/>
      <c r="BX65" s="51"/>
      <c r="BY65" s="51"/>
      <c r="BZ65" s="51"/>
      <c r="CA65" s="52">
        <f>SUM(BP65:BZ65)</f>
        <v>0</v>
      </c>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1"/>
      <c r="DE65" s="51"/>
      <c r="DF65" s="51"/>
      <c r="DG65" s="51"/>
      <c r="DH65" s="51"/>
      <c r="DI65" s="51"/>
      <c r="DJ65" s="51"/>
      <c r="DK65" s="51"/>
      <c r="DL65" s="51"/>
      <c r="DM65" s="51"/>
      <c r="DN65" s="51"/>
      <c r="DO65" s="52">
        <f>SUM(DD65:DN65)</f>
        <v>0</v>
      </c>
      <c r="DP65" s="51"/>
      <c r="DQ65" s="51"/>
      <c r="DR65" s="51"/>
      <c r="DS65" s="51"/>
      <c r="DT65" s="51"/>
      <c r="DU65" s="51"/>
      <c r="DV65" s="51"/>
      <c r="DW65" s="51"/>
      <c r="DX65" s="51"/>
      <c r="DY65" s="51"/>
      <c r="DZ65" s="51"/>
      <c r="EA65" s="52">
        <f>SUM(DP65:DZ65)</f>
        <v>0</v>
      </c>
      <c r="EB65" s="51"/>
      <c r="EC65" s="51"/>
      <c r="ED65" s="51"/>
      <c r="EE65" s="51"/>
      <c r="EF65" s="51"/>
      <c r="EG65" s="51"/>
      <c r="EH65" s="51"/>
      <c r="EI65" s="51"/>
      <c r="EJ65" s="51"/>
      <c r="EK65" s="51"/>
      <c r="EL65" s="51"/>
      <c r="EM65" s="52">
        <f>SUM(EB65:EL65)</f>
        <v>0</v>
      </c>
      <c r="EN65" s="51"/>
      <c r="EO65" s="51"/>
      <c r="EP65" s="51"/>
      <c r="EQ65" s="51"/>
      <c r="ER65" s="51"/>
      <c r="ES65" s="51"/>
      <c r="ET65" s="51"/>
      <c r="EU65" s="51"/>
      <c r="EV65" s="51"/>
      <c r="EW65" s="51"/>
      <c r="EX65" s="51"/>
      <c r="EY65" s="52">
        <f>SUM(EN65:EX65)</f>
        <v>0</v>
      </c>
      <c r="EZ65" s="31">
        <f>SUM(AQ65,BC65,BO65,CA65,DO65,EA65,EM65,EY65)</f>
        <v>0</v>
      </c>
    </row>
    <row r="66" spans="2:157" ht="27" customHeight="1">
      <c r="B66" s="205" t="s">
        <v>838</v>
      </c>
      <c r="C66" s="209" t="s">
        <v>839</v>
      </c>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1"/>
      <c r="AG66" s="51"/>
      <c r="AH66" s="51"/>
      <c r="AI66" s="51"/>
      <c r="AJ66" s="51"/>
      <c r="AK66" s="51"/>
      <c r="AL66" s="51"/>
      <c r="AM66" s="51"/>
      <c r="AN66" s="51"/>
      <c r="AO66" s="51"/>
      <c r="AP66" s="51"/>
      <c r="AQ66" s="52">
        <f>SUM(AF66:AP66)</f>
        <v>0</v>
      </c>
      <c r="AR66" s="51"/>
      <c r="AS66" s="51"/>
      <c r="AT66" s="51"/>
      <c r="AU66" s="51"/>
      <c r="AV66" s="51"/>
      <c r="AW66" s="51"/>
      <c r="AX66" s="51"/>
      <c r="AY66" s="51"/>
      <c r="AZ66" s="51"/>
      <c r="BA66" s="51"/>
      <c r="BB66" s="51"/>
      <c r="BC66" s="52">
        <f>SUM(AR66:BB66)</f>
        <v>0</v>
      </c>
      <c r="BD66" s="51"/>
      <c r="BE66" s="51"/>
      <c r="BF66" s="51"/>
      <c r="BG66" s="51"/>
      <c r="BH66" s="51"/>
      <c r="BI66" s="51"/>
      <c r="BJ66" s="51"/>
      <c r="BK66" s="51"/>
      <c r="BL66" s="51"/>
      <c r="BM66" s="51"/>
      <c r="BN66" s="51"/>
      <c r="BO66" s="52">
        <f>SUM(BD66:BN66)</f>
        <v>0</v>
      </c>
      <c r="BP66" s="51"/>
      <c r="BQ66" s="51"/>
      <c r="BR66" s="51"/>
      <c r="BS66" s="51"/>
      <c r="BT66" s="51"/>
      <c r="BU66" s="51"/>
      <c r="BV66" s="51"/>
      <c r="BW66" s="51"/>
      <c r="BX66" s="51"/>
      <c r="BY66" s="51"/>
      <c r="BZ66" s="51"/>
      <c r="CA66" s="52">
        <f>SUM(BP66:BZ66)</f>
        <v>0</v>
      </c>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1"/>
      <c r="DE66" s="51"/>
      <c r="DF66" s="51"/>
      <c r="DG66" s="51"/>
      <c r="DH66" s="51"/>
      <c r="DI66" s="51"/>
      <c r="DJ66" s="51"/>
      <c r="DK66" s="51"/>
      <c r="DL66" s="51"/>
      <c r="DM66" s="51"/>
      <c r="DN66" s="51"/>
      <c r="DO66" s="52">
        <f>SUM(DD66:DN66)</f>
        <v>0</v>
      </c>
      <c r="DP66" s="51"/>
      <c r="DQ66" s="51"/>
      <c r="DR66" s="51"/>
      <c r="DS66" s="51"/>
      <c r="DT66" s="51"/>
      <c r="DU66" s="51"/>
      <c r="DV66" s="51"/>
      <c r="DW66" s="51"/>
      <c r="DX66" s="51"/>
      <c r="DY66" s="51"/>
      <c r="DZ66" s="51"/>
      <c r="EA66" s="52">
        <f>SUM(DP66:DZ66)</f>
        <v>0</v>
      </c>
      <c r="EB66" s="51"/>
      <c r="EC66" s="51"/>
      <c r="ED66" s="51"/>
      <c r="EE66" s="51"/>
      <c r="EF66" s="51"/>
      <c r="EG66" s="51"/>
      <c r="EH66" s="51"/>
      <c r="EI66" s="51"/>
      <c r="EJ66" s="51"/>
      <c r="EK66" s="51"/>
      <c r="EL66" s="51"/>
      <c r="EM66" s="52">
        <f>SUM(EB66:EL66)</f>
        <v>0</v>
      </c>
      <c r="EN66" s="51"/>
      <c r="EO66" s="51"/>
      <c r="EP66" s="51"/>
      <c r="EQ66" s="51"/>
      <c r="ER66" s="51"/>
      <c r="ES66" s="51"/>
      <c r="ET66" s="51"/>
      <c r="EU66" s="51"/>
      <c r="EV66" s="51"/>
      <c r="EW66" s="51"/>
      <c r="EX66" s="51"/>
      <c r="EY66" s="52">
        <f>SUM(EN66:EX66)</f>
        <v>0</v>
      </c>
      <c r="EZ66" s="31">
        <f>SUM(AQ66,BC66,BO66,CA66,DO66,EA66,EM66,EY66)</f>
        <v>0</v>
      </c>
    </row>
    <row r="67" spans="2:157" ht="27" customHeight="1">
      <c r="B67" s="205" t="s">
        <v>840</v>
      </c>
      <c r="C67" s="209" t="s">
        <v>841</v>
      </c>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1"/>
      <c r="AG67" s="51"/>
      <c r="AH67" s="51"/>
      <c r="AI67" s="51"/>
      <c r="AJ67" s="51"/>
      <c r="AK67" s="51"/>
      <c r="AL67" s="51"/>
      <c r="AM67" s="51"/>
      <c r="AN67" s="51"/>
      <c r="AO67" s="51"/>
      <c r="AP67" s="51"/>
      <c r="AQ67" s="52">
        <f>SUM(AF67:AP67)</f>
        <v>0</v>
      </c>
      <c r="AR67" s="51"/>
      <c r="AS67" s="51"/>
      <c r="AT67" s="51"/>
      <c r="AU67" s="51"/>
      <c r="AV67" s="51"/>
      <c r="AW67" s="51"/>
      <c r="AX67" s="51"/>
      <c r="AY67" s="51"/>
      <c r="AZ67" s="51"/>
      <c r="BA67" s="51"/>
      <c r="BB67" s="51"/>
      <c r="BC67" s="52">
        <f>SUM(AR67:BB67)</f>
        <v>0</v>
      </c>
      <c r="BD67" s="51"/>
      <c r="BE67" s="51"/>
      <c r="BF67" s="51"/>
      <c r="BG67" s="51"/>
      <c r="BH67" s="51"/>
      <c r="BI67" s="51"/>
      <c r="BJ67" s="51"/>
      <c r="BK67" s="51"/>
      <c r="BL67" s="51"/>
      <c r="BM67" s="51"/>
      <c r="BN67" s="51"/>
      <c r="BO67" s="52">
        <f>SUM(BD67:BN67)</f>
        <v>0</v>
      </c>
      <c r="BP67" s="51"/>
      <c r="BQ67" s="51"/>
      <c r="BR67" s="51"/>
      <c r="BS67" s="51"/>
      <c r="BT67" s="51"/>
      <c r="BU67" s="51"/>
      <c r="BV67" s="51"/>
      <c r="BW67" s="51"/>
      <c r="BX67" s="51"/>
      <c r="BY67" s="51"/>
      <c r="BZ67" s="51"/>
      <c r="CA67" s="52">
        <f>SUM(BP67:BZ67)</f>
        <v>0</v>
      </c>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1"/>
      <c r="DE67" s="51"/>
      <c r="DF67" s="51"/>
      <c r="DG67" s="51"/>
      <c r="DH67" s="51"/>
      <c r="DI67" s="51"/>
      <c r="DJ67" s="51"/>
      <c r="DK67" s="51"/>
      <c r="DL67" s="51"/>
      <c r="DM67" s="51"/>
      <c r="DN67" s="51"/>
      <c r="DO67" s="52">
        <f>SUM(DD67:DN67)</f>
        <v>0</v>
      </c>
      <c r="DP67" s="51"/>
      <c r="DQ67" s="51"/>
      <c r="DR67" s="51"/>
      <c r="DS67" s="51"/>
      <c r="DT67" s="51"/>
      <c r="DU67" s="51"/>
      <c r="DV67" s="51"/>
      <c r="DW67" s="51"/>
      <c r="DX67" s="51"/>
      <c r="DY67" s="51"/>
      <c r="DZ67" s="51"/>
      <c r="EA67" s="52">
        <f>SUM(DP67:DZ67)</f>
        <v>0</v>
      </c>
      <c r="EB67" s="51"/>
      <c r="EC67" s="51"/>
      <c r="ED67" s="51"/>
      <c r="EE67" s="51"/>
      <c r="EF67" s="51"/>
      <c r="EG67" s="51"/>
      <c r="EH67" s="51"/>
      <c r="EI67" s="51"/>
      <c r="EJ67" s="51"/>
      <c r="EK67" s="51"/>
      <c r="EL67" s="51"/>
      <c r="EM67" s="52">
        <f>SUM(EB67:EL67)</f>
        <v>0</v>
      </c>
      <c r="EN67" s="51"/>
      <c r="EO67" s="51"/>
      <c r="EP67" s="51"/>
      <c r="EQ67" s="51"/>
      <c r="ER67" s="51"/>
      <c r="ES67" s="51"/>
      <c r="ET67" s="51"/>
      <c r="EU67" s="51"/>
      <c r="EV67" s="51"/>
      <c r="EW67" s="51"/>
      <c r="EX67" s="51"/>
      <c r="EY67" s="52">
        <f>SUM(EN67:EX67)</f>
        <v>0</v>
      </c>
      <c r="EZ67" s="31">
        <f>SUM(AQ67,BC67,BO67,CA67,DO67,EA67,EM67,EY67)</f>
        <v>0</v>
      </c>
    </row>
    <row r="68" spans="2:157" ht="27" customHeight="1">
      <c r="B68" s="204" t="s">
        <v>842</v>
      </c>
      <c r="C68" s="190"/>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3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row>
    <row r="69" spans="2:157" ht="27" customHeight="1">
      <c r="B69" s="205" t="s">
        <v>843</v>
      </c>
      <c r="C69" s="209" t="s">
        <v>844</v>
      </c>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1"/>
      <c r="AG69" s="51"/>
      <c r="AH69" s="51"/>
      <c r="AI69" s="51"/>
      <c r="AJ69" s="51"/>
      <c r="AK69" s="51"/>
      <c r="AL69" s="51"/>
      <c r="AM69" s="51"/>
      <c r="AN69" s="51"/>
      <c r="AO69" s="51"/>
      <c r="AP69" s="51"/>
      <c r="AQ69" s="52">
        <f>SUM(AF69:AP69)</f>
        <v>0</v>
      </c>
      <c r="AR69" s="51"/>
      <c r="AS69" s="51"/>
      <c r="AT69" s="51"/>
      <c r="AU69" s="51"/>
      <c r="AV69" s="51"/>
      <c r="AW69" s="51"/>
      <c r="AX69" s="51"/>
      <c r="AY69" s="51"/>
      <c r="AZ69" s="51"/>
      <c r="BA69" s="51"/>
      <c r="BB69" s="51"/>
      <c r="BC69" s="52">
        <f>SUM(AR69:BB69)</f>
        <v>0</v>
      </c>
      <c r="BD69" s="51"/>
      <c r="BE69" s="51"/>
      <c r="BF69" s="51"/>
      <c r="BG69" s="51"/>
      <c r="BH69" s="51"/>
      <c r="BI69" s="51"/>
      <c r="BJ69" s="51"/>
      <c r="BK69" s="51"/>
      <c r="BL69" s="51"/>
      <c r="BM69" s="51"/>
      <c r="BN69" s="51"/>
      <c r="BO69" s="52">
        <f>SUM(BD69:BN69)</f>
        <v>0</v>
      </c>
      <c r="BP69" s="51"/>
      <c r="BQ69" s="51"/>
      <c r="BR69" s="51"/>
      <c r="BS69" s="51"/>
      <c r="BT69" s="51"/>
      <c r="BU69" s="51"/>
      <c r="BV69" s="51"/>
      <c r="BW69" s="51"/>
      <c r="BX69" s="51"/>
      <c r="BY69" s="51"/>
      <c r="BZ69" s="51"/>
      <c r="CA69" s="52">
        <f>SUM(BP69:BZ69)</f>
        <v>0</v>
      </c>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1"/>
      <c r="DE69" s="51"/>
      <c r="DF69" s="51"/>
      <c r="DG69" s="51"/>
      <c r="DH69" s="51"/>
      <c r="DI69" s="51"/>
      <c r="DJ69" s="51"/>
      <c r="DK69" s="51"/>
      <c r="DL69" s="51"/>
      <c r="DM69" s="51"/>
      <c r="DN69" s="51"/>
      <c r="DO69" s="52">
        <f>SUM(DD69:DN69)</f>
        <v>0</v>
      </c>
      <c r="DP69" s="51"/>
      <c r="DQ69" s="51"/>
      <c r="DR69" s="51"/>
      <c r="DS69" s="51"/>
      <c r="DT69" s="51"/>
      <c r="DU69" s="51"/>
      <c r="DV69" s="51"/>
      <c r="DW69" s="51"/>
      <c r="DX69" s="51"/>
      <c r="DY69" s="51"/>
      <c r="DZ69" s="51"/>
      <c r="EA69" s="52">
        <f>SUM(DP69:DZ69)</f>
        <v>0</v>
      </c>
      <c r="EB69" s="51"/>
      <c r="EC69" s="51"/>
      <c r="ED69" s="51"/>
      <c r="EE69" s="51"/>
      <c r="EF69" s="51"/>
      <c r="EG69" s="51"/>
      <c r="EH69" s="51"/>
      <c r="EI69" s="51"/>
      <c r="EJ69" s="51"/>
      <c r="EK69" s="51"/>
      <c r="EL69" s="51"/>
      <c r="EM69" s="52">
        <f>SUM(EB69:EL69)</f>
        <v>0</v>
      </c>
      <c r="EN69" s="51"/>
      <c r="EO69" s="51"/>
      <c r="EP69" s="51"/>
      <c r="EQ69" s="51"/>
      <c r="ER69" s="51"/>
      <c r="ES69" s="51"/>
      <c r="ET69" s="51"/>
      <c r="EU69" s="51"/>
      <c r="EV69" s="51"/>
      <c r="EW69" s="51"/>
      <c r="EX69" s="51"/>
      <c r="EY69" s="52">
        <f>SUM(EN69:EX69)</f>
        <v>0</v>
      </c>
      <c r="EZ69" s="31">
        <f>SUM(AQ69,BC69,BO69,CA69,DO69,EA69,EM69,EY69)</f>
        <v>0</v>
      </c>
    </row>
    <row r="70" spans="2:157" ht="27" customHeight="1">
      <c r="B70" s="205" t="s">
        <v>845</v>
      </c>
      <c r="C70" s="209" t="s">
        <v>846</v>
      </c>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1"/>
      <c r="AG70" s="51"/>
      <c r="AH70" s="51"/>
      <c r="AI70" s="51"/>
      <c r="AJ70" s="51"/>
      <c r="AK70" s="51"/>
      <c r="AL70" s="51"/>
      <c r="AM70" s="51"/>
      <c r="AN70" s="51"/>
      <c r="AO70" s="51"/>
      <c r="AP70" s="51"/>
      <c r="AQ70" s="52">
        <f>SUM(AF70:AP70)</f>
        <v>0</v>
      </c>
      <c r="AR70" s="51"/>
      <c r="AS70" s="51"/>
      <c r="AT70" s="51"/>
      <c r="AU70" s="51"/>
      <c r="AV70" s="51"/>
      <c r="AW70" s="51"/>
      <c r="AX70" s="51"/>
      <c r="AY70" s="51"/>
      <c r="AZ70" s="51"/>
      <c r="BA70" s="51"/>
      <c r="BB70" s="51"/>
      <c r="BC70" s="52">
        <f>SUM(AR70:BB70)</f>
        <v>0</v>
      </c>
      <c r="BD70" s="51"/>
      <c r="BE70" s="51"/>
      <c r="BF70" s="51"/>
      <c r="BG70" s="51"/>
      <c r="BH70" s="51"/>
      <c r="BI70" s="51"/>
      <c r="BJ70" s="51"/>
      <c r="BK70" s="51"/>
      <c r="BL70" s="51"/>
      <c r="BM70" s="51"/>
      <c r="BN70" s="51"/>
      <c r="BO70" s="52">
        <f>SUM(BD70:BN70)</f>
        <v>0</v>
      </c>
      <c r="BP70" s="51"/>
      <c r="BQ70" s="51"/>
      <c r="BR70" s="51"/>
      <c r="BS70" s="51"/>
      <c r="BT70" s="51"/>
      <c r="BU70" s="51"/>
      <c r="BV70" s="51"/>
      <c r="BW70" s="51"/>
      <c r="BX70" s="51"/>
      <c r="BY70" s="51"/>
      <c r="BZ70" s="51"/>
      <c r="CA70" s="52">
        <f>SUM(BP70:BZ70)</f>
        <v>0</v>
      </c>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1"/>
      <c r="DE70" s="51"/>
      <c r="DF70" s="51"/>
      <c r="DG70" s="51"/>
      <c r="DH70" s="51"/>
      <c r="DI70" s="51"/>
      <c r="DJ70" s="51"/>
      <c r="DK70" s="51"/>
      <c r="DL70" s="51"/>
      <c r="DM70" s="51"/>
      <c r="DN70" s="51"/>
      <c r="DO70" s="52">
        <f>SUM(DD70:DN70)</f>
        <v>0</v>
      </c>
      <c r="DP70" s="51"/>
      <c r="DQ70" s="51"/>
      <c r="DR70" s="51"/>
      <c r="DS70" s="51"/>
      <c r="DT70" s="51"/>
      <c r="DU70" s="51"/>
      <c r="DV70" s="51"/>
      <c r="DW70" s="51"/>
      <c r="DX70" s="51"/>
      <c r="DY70" s="51"/>
      <c r="DZ70" s="51"/>
      <c r="EA70" s="52">
        <f>SUM(DP70:DZ70)</f>
        <v>0</v>
      </c>
      <c r="EB70" s="51"/>
      <c r="EC70" s="51"/>
      <c r="ED70" s="51"/>
      <c r="EE70" s="51"/>
      <c r="EF70" s="51"/>
      <c r="EG70" s="51"/>
      <c r="EH70" s="51"/>
      <c r="EI70" s="51"/>
      <c r="EJ70" s="51"/>
      <c r="EK70" s="51"/>
      <c r="EL70" s="51"/>
      <c r="EM70" s="52">
        <f>SUM(EB70:EL70)</f>
        <v>0</v>
      </c>
      <c r="EN70" s="51"/>
      <c r="EO70" s="51"/>
      <c r="EP70" s="51"/>
      <c r="EQ70" s="51"/>
      <c r="ER70" s="51"/>
      <c r="ES70" s="51"/>
      <c r="ET70" s="51"/>
      <c r="EU70" s="51"/>
      <c r="EV70" s="51"/>
      <c r="EW70" s="51"/>
      <c r="EX70" s="51"/>
      <c r="EY70" s="52">
        <f>SUM(EN70:EX70)</f>
        <v>0</v>
      </c>
      <c r="EZ70" s="31">
        <f>SUM(AQ70,BC70,BO70,CA70,DO70,EA70,EM70,EY70)</f>
        <v>0</v>
      </c>
    </row>
    <row r="71" spans="2:157" ht="27" customHeight="1">
      <c r="B71" s="205" t="s">
        <v>847</v>
      </c>
      <c r="C71" s="209" t="s">
        <v>848</v>
      </c>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1"/>
      <c r="AG71" s="51"/>
      <c r="AH71" s="51"/>
      <c r="AI71" s="51"/>
      <c r="AJ71" s="51"/>
      <c r="AK71" s="51"/>
      <c r="AL71" s="51"/>
      <c r="AM71" s="51"/>
      <c r="AN71" s="51"/>
      <c r="AO71" s="51"/>
      <c r="AP71" s="51"/>
      <c r="AQ71" s="52">
        <f>SUM(AF71:AP71)</f>
        <v>0</v>
      </c>
      <c r="AR71" s="51"/>
      <c r="AS71" s="51"/>
      <c r="AT71" s="51"/>
      <c r="AU71" s="51"/>
      <c r="AV71" s="51"/>
      <c r="AW71" s="51"/>
      <c r="AX71" s="51"/>
      <c r="AY71" s="51"/>
      <c r="AZ71" s="51"/>
      <c r="BA71" s="51"/>
      <c r="BB71" s="51"/>
      <c r="BC71" s="52">
        <f>SUM(AR71:BB71)</f>
        <v>0</v>
      </c>
      <c r="BD71" s="51"/>
      <c r="BE71" s="51"/>
      <c r="BF71" s="51"/>
      <c r="BG71" s="51"/>
      <c r="BH71" s="51"/>
      <c r="BI71" s="51"/>
      <c r="BJ71" s="51"/>
      <c r="BK71" s="51"/>
      <c r="BL71" s="51"/>
      <c r="BM71" s="51"/>
      <c r="BN71" s="51"/>
      <c r="BO71" s="52">
        <f>SUM(BD71:BN71)</f>
        <v>0</v>
      </c>
      <c r="BP71" s="51"/>
      <c r="BQ71" s="51"/>
      <c r="BR71" s="51"/>
      <c r="BS71" s="51"/>
      <c r="BT71" s="51"/>
      <c r="BU71" s="51"/>
      <c r="BV71" s="51"/>
      <c r="BW71" s="51"/>
      <c r="BX71" s="51"/>
      <c r="BY71" s="51"/>
      <c r="BZ71" s="51"/>
      <c r="CA71" s="52">
        <f>SUM(BP71:BZ71)</f>
        <v>0</v>
      </c>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1"/>
      <c r="DE71" s="51"/>
      <c r="DF71" s="51"/>
      <c r="DG71" s="51"/>
      <c r="DH71" s="51"/>
      <c r="DI71" s="51"/>
      <c r="DJ71" s="51"/>
      <c r="DK71" s="51"/>
      <c r="DL71" s="51"/>
      <c r="DM71" s="51"/>
      <c r="DN71" s="51"/>
      <c r="DO71" s="52">
        <f>SUM(DD71:DN71)</f>
        <v>0</v>
      </c>
      <c r="DP71" s="51"/>
      <c r="DQ71" s="51"/>
      <c r="DR71" s="51"/>
      <c r="DS71" s="51"/>
      <c r="DT71" s="51"/>
      <c r="DU71" s="51"/>
      <c r="DV71" s="51"/>
      <c r="DW71" s="51"/>
      <c r="DX71" s="51"/>
      <c r="DY71" s="51"/>
      <c r="DZ71" s="51"/>
      <c r="EA71" s="52">
        <f>SUM(DP71:DZ71)</f>
        <v>0</v>
      </c>
      <c r="EB71" s="51"/>
      <c r="EC71" s="51"/>
      <c r="ED71" s="51"/>
      <c r="EE71" s="51"/>
      <c r="EF71" s="51"/>
      <c r="EG71" s="51"/>
      <c r="EH71" s="51"/>
      <c r="EI71" s="51"/>
      <c r="EJ71" s="51"/>
      <c r="EK71" s="51"/>
      <c r="EL71" s="51"/>
      <c r="EM71" s="52">
        <f>SUM(EB71:EL71)</f>
        <v>0</v>
      </c>
      <c r="EN71" s="51"/>
      <c r="EO71" s="51"/>
      <c r="EP71" s="51"/>
      <c r="EQ71" s="51"/>
      <c r="ER71" s="51"/>
      <c r="ES71" s="51"/>
      <c r="ET71" s="51"/>
      <c r="EU71" s="51"/>
      <c r="EV71" s="51"/>
      <c r="EW71" s="51"/>
      <c r="EX71" s="51"/>
      <c r="EY71" s="52">
        <f>SUM(EN71:EX71)</f>
        <v>0</v>
      </c>
      <c r="EZ71" s="31">
        <f>SUM(AQ71,BC71,BO71,CA71,DO71,EA71,EM71,EY71)</f>
        <v>0</v>
      </c>
    </row>
    <row r="72" spans="2:157" ht="27" customHeight="1">
      <c r="B72" s="205" t="s">
        <v>849</v>
      </c>
      <c r="C72" s="209" t="s">
        <v>850</v>
      </c>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1"/>
      <c r="AG72" s="51"/>
      <c r="AH72" s="51"/>
      <c r="AI72" s="51"/>
      <c r="AJ72" s="51"/>
      <c r="AK72" s="51"/>
      <c r="AL72" s="51"/>
      <c r="AM72" s="51"/>
      <c r="AN72" s="51"/>
      <c r="AO72" s="51"/>
      <c r="AP72" s="51"/>
      <c r="AQ72" s="52">
        <f>SUM(AF72:AP72)</f>
        <v>0</v>
      </c>
      <c r="AR72" s="51"/>
      <c r="AS72" s="51"/>
      <c r="AT72" s="51"/>
      <c r="AU72" s="51"/>
      <c r="AV72" s="51"/>
      <c r="AW72" s="51"/>
      <c r="AX72" s="51"/>
      <c r="AY72" s="51"/>
      <c r="AZ72" s="51"/>
      <c r="BA72" s="51"/>
      <c r="BB72" s="51"/>
      <c r="BC72" s="52">
        <f>SUM(AR72:BB72)</f>
        <v>0</v>
      </c>
      <c r="BD72" s="51"/>
      <c r="BE72" s="51"/>
      <c r="BF72" s="51"/>
      <c r="BG72" s="51"/>
      <c r="BH72" s="51"/>
      <c r="BI72" s="51"/>
      <c r="BJ72" s="51"/>
      <c r="BK72" s="51"/>
      <c r="BL72" s="51"/>
      <c r="BM72" s="51"/>
      <c r="BN72" s="51"/>
      <c r="BO72" s="52">
        <f>SUM(BD72:BN72)</f>
        <v>0</v>
      </c>
      <c r="BP72" s="51"/>
      <c r="BQ72" s="51"/>
      <c r="BR72" s="51"/>
      <c r="BS72" s="51"/>
      <c r="BT72" s="51"/>
      <c r="BU72" s="51"/>
      <c r="BV72" s="51"/>
      <c r="BW72" s="51"/>
      <c r="BX72" s="51"/>
      <c r="BY72" s="51"/>
      <c r="BZ72" s="51"/>
      <c r="CA72" s="52">
        <f>SUM(BP72:BZ72)</f>
        <v>0</v>
      </c>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1"/>
      <c r="DE72" s="51"/>
      <c r="DF72" s="51"/>
      <c r="DG72" s="51"/>
      <c r="DH72" s="51"/>
      <c r="DI72" s="51"/>
      <c r="DJ72" s="51"/>
      <c r="DK72" s="51"/>
      <c r="DL72" s="51"/>
      <c r="DM72" s="51"/>
      <c r="DN72" s="51"/>
      <c r="DO72" s="52">
        <f>SUM(DD72:DN72)</f>
        <v>0</v>
      </c>
      <c r="DP72" s="51"/>
      <c r="DQ72" s="51"/>
      <c r="DR72" s="51"/>
      <c r="DS72" s="51"/>
      <c r="DT72" s="51"/>
      <c r="DU72" s="51"/>
      <c r="DV72" s="51"/>
      <c r="DW72" s="51"/>
      <c r="DX72" s="51"/>
      <c r="DY72" s="51"/>
      <c r="DZ72" s="51"/>
      <c r="EA72" s="52">
        <f>SUM(DP72:DZ72)</f>
        <v>0</v>
      </c>
      <c r="EB72" s="51"/>
      <c r="EC72" s="51"/>
      <c r="ED72" s="51"/>
      <c r="EE72" s="51"/>
      <c r="EF72" s="51"/>
      <c r="EG72" s="51"/>
      <c r="EH72" s="51"/>
      <c r="EI72" s="51"/>
      <c r="EJ72" s="51"/>
      <c r="EK72" s="51"/>
      <c r="EL72" s="51"/>
      <c r="EM72" s="52">
        <f>SUM(EB72:EL72)</f>
        <v>0</v>
      </c>
      <c r="EN72" s="51"/>
      <c r="EO72" s="51"/>
      <c r="EP72" s="51"/>
      <c r="EQ72" s="51"/>
      <c r="ER72" s="51"/>
      <c r="ES72" s="51"/>
      <c r="ET72" s="51"/>
      <c r="EU72" s="51"/>
      <c r="EV72" s="51"/>
      <c r="EW72" s="51"/>
      <c r="EX72" s="51"/>
      <c r="EY72" s="52">
        <f>SUM(EN72:EX72)</f>
        <v>0</v>
      </c>
      <c r="EZ72" s="31">
        <f>SUM(AQ72,BC72,BO72,CA72,DO72,EA72,EM72,EY72)</f>
        <v>0</v>
      </c>
    </row>
    <row r="73" spans="2:157" ht="14.65" customHeight="1"/>
    <row r="74" spans="2:157" ht="14.65" customHeight="1">
      <c r="B74" s="41" t="s">
        <v>851</v>
      </c>
      <c r="D74" s="41"/>
      <c r="AH74" s="15"/>
      <c r="AI74" s="15"/>
      <c r="AJ74" s="15"/>
      <c r="AK74" s="15"/>
      <c r="AL74" s="15"/>
      <c r="AM74" s="15"/>
      <c r="AN74" s="15"/>
      <c r="AO74" s="15"/>
      <c r="AP74" s="15"/>
      <c r="AQ74" s="15"/>
      <c r="AS74" s="15"/>
      <c r="AT74" s="15"/>
      <c r="AU74" s="15"/>
      <c r="AV74" s="15"/>
      <c r="AW74" s="15"/>
      <c r="AX74" s="15"/>
      <c r="AY74" s="15"/>
      <c r="AZ74" s="15"/>
      <c r="BA74" s="15"/>
      <c r="BB74" s="15"/>
      <c r="BC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row>
    <row r="75" spans="2:157" ht="14.65" customHeight="1">
      <c r="B75" s="210" t="s">
        <v>852</v>
      </c>
      <c r="C75" s="210" t="s">
        <v>758</v>
      </c>
      <c r="D75" s="41"/>
      <c r="AF75" s="210" t="s">
        <v>866</v>
      </c>
      <c r="AG75" s="210" t="s">
        <v>867</v>
      </c>
      <c r="AH75" s="210" t="s">
        <v>868</v>
      </c>
      <c r="AI75" s="210" t="s">
        <v>869</v>
      </c>
      <c r="AJ75" s="210" t="s">
        <v>870</v>
      </c>
      <c r="AK75" s="210" t="s">
        <v>871</v>
      </c>
      <c r="AL75" s="210" t="s">
        <v>872</v>
      </c>
      <c r="AM75" s="210" t="s">
        <v>873</v>
      </c>
      <c r="AN75" s="210" t="s">
        <v>874</v>
      </c>
      <c r="AO75" s="210" t="s">
        <v>875</v>
      </c>
      <c r="AP75" s="210" t="s">
        <v>876</v>
      </c>
      <c r="AQ75" s="41"/>
      <c r="AR75" s="210" t="s">
        <v>877</v>
      </c>
      <c r="AS75" s="210" t="s">
        <v>878</v>
      </c>
      <c r="AT75" s="210" t="s">
        <v>879</v>
      </c>
      <c r="AU75" s="41"/>
      <c r="AV75" s="41"/>
      <c r="AW75" s="210" t="s">
        <v>880</v>
      </c>
      <c r="AX75" s="210" t="s">
        <v>881</v>
      </c>
      <c r="AY75" s="210" t="s">
        <v>882</v>
      </c>
      <c r="AZ75" s="210" t="s">
        <v>883</v>
      </c>
      <c r="BA75" s="210" t="s">
        <v>884</v>
      </c>
      <c r="BB75" s="210" t="s">
        <v>885</v>
      </c>
      <c r="BC75" s="41"/>
      <c r="BD75" s="210" t="s">
        <v>949</v>
      </c>
      <c r="BE75" s="210" t="s">
        <v>950</v>
      </c>
      <c r="BF75" s="210" t="s">
        <v>951</v>
      </c>
      <c r="BG75" s="210" t="s">
        <v>952</v>
      </c>
      <c r="BH75" s="210" t="s">
        <v>953</v>
      </c>
      <c r="BI75" s="210" t="s">
        <v>954</v>
      </c>
      <c r="BJ75" s="210" t="s">
        <v>955</v>
      </c>
      <c r="BK75" s="210" t="s">
        <v>956</v>
      </c>
      <c r="BL75" s="210" t="s">
        <v>957</v>
      </c>
      <c r="BM75" s="210" t="s">
        <v>958</v>
      </c>
      <c r="BN75" s="210" t="s">
        <v>959</v>
      </c>
      <c r="BO75" s="41" t="s">
        <v>385</v>
      </c>
      <c r="BP75" s="210" t="s">
        <v>960</v>
      </c>
      <c r="BQ75" s="210" t="s">
        <v>961</v>
      </c>
      <c r="BR75" s="210" t="s">
        <v>962</v>
      </c>
      <c r="BS75" s="41" t="s">
        <v>385</v>
      </c>
      <c r="BT75" s="41" t="s">
        <v>385</v>
      </c>
      <c r="BU75" s="210" t="s">
        <v>963</v>
      </c>
      <c r="BV75" s="210" t="s">
        <v>964</v>
      </c>
      <c r="BW75" s="210" t="s">
        <v>965</v>
      </c>
      <c r="BX75" s="210" t="s">
        <v>966</v>
      </c>
      <c r="BY75" s="210" t="s">
        <v>967</v>
      </c>
      <c r="BZ75" s="210" t="s">
        <v>968</v>
      </c>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210" t="s">
        <v>899</v>
      </c>
      <c r="DE75" s="210" t="s">
        <v>900</v>
      </c>
      <c r="DF75" s="210" t="s">
        <v>901</v>
      </c>
      <c r="DG75" s="210" t="s">
        <v>902</v>
      </c>
      <c r="DH75" s="210" t="s">
        <v>903</v>
      </c>
      <c r="DI75" s="210" t="s">
        <v>904</v>
      </c>
      <c r="DJ75" s="210" t="s">
        <v>905</v>
      </c>
      <c r="DK75" s="210" t="s">
        <v>906</v>
      </c>
      <c r="DL75" s="210" t="s">
        <v>907</v>
      </c>
      <c r="DM75" s="210" t="s">
        <v>908</v>
      </c>
      <c r="DN75" s="210" t="s">
        <v>909</v>
      </c>
      <c r="DO75" s="41" t="s">
        <v>385</v>
      </c>
      <c r="DP75" s="210" t="s">
        <v>910</v>
      </c>
      <c r="DQ75" s="210" t="s">
        <v>911</v>
      </c>
      <c r="DR75" s="210" t="s">
        <v>912</v>
      </c>
      <c r="DS75" s="41" t="s">
        <v>385</v>
      </c>
      <c r="DT75" s="41" t="s">
        <v>385</v>
      </c>
      <c r="DU75" s="210" t="s">
        <v>913</v>
      </c>
      <c r="DV75" s="210" t="s">
        <v>914</v>
      </c>
      <c r="DW75" s="210" t="s">
        <v>915</v>
      </c>
      <c r="DX75" s="210" t="s">
        <v>916</v>
      </c>
      <c r="DY75" s="210" t="s">
        <v>917</v>
      </c>
      <c r="DZ75" s="210" t="s">
        <v>918</v>
      </c>
      <c r="EA75" s="41"/>
      <c r="EB75" s="210" t="s">
        <v>969</v>
      </c>
      <c r="EC75" s="210" t="s">
        <v>970</v>
      </c>
      <c r="ED75" s="210" t="s">
        <v>971</v>
      </c>
      <c r="EE75" s="210" t="s">
        <v>972</v>
      </c>
      <c r="EF75" s="210" t="s">
        <v>973</v>
      </c>
      <c r="EG75" s="210" t="s">
        <v>974</v>
      </c>
      <c r="EH75" s="210" t="s">
        <v>975</v>
      </c>
      <c r="EI75" s="210" t="s">
        <v>976</v>
      </c>
      <c r="EJ75" s="210" t="s">
        <v>977</v>
      </c>
      <c r="EK75" s="210" t="s">
        <v>978</v>
      </c>
      <c r="EL75" s="210" t="s">
        <v>979</v>
      </c>
      <c r="EM75" s="41"/>
      <c r="EN75" s="210" t="s">
        <v>980</v>
      </c>
      <c r="EO75" s="210" t="s">
        <v>981</v>
      </c>
      <c r="EP75" s="210" t="s">
        <v>982</v>
      </c>
      <c r="EQ75" s="41"/>
      <c r="ER75" s="41"/>
      <c r="ES75" s="210" t="s">
        <v>983</v>
      </c>
      <c r="ET75" s="210" t="s">
        <v>984</v>
      </c>
      <c r="EU75" s="210" t="s">
        <v>985</v>
      </c>
      <c r="EV75" s="210" t="s">
        <v>986</v>
      </c>
      <c r="EW75" s="210" t="s">
        <v>987</v>
      </c>
      <c r="EX75" s="210" t="s">
        <v>988</v>
      </c>
    </row>
    <row r="76" spans="2:157" ht="14.65" customHeight="1">
      <c r="B76" s="210" t="s">
        <v>919</v>
      </c>
      <c r="C76" s="42" t="str">
        <f ca="1">IF(COUNTIF(D76:EZ76,"Commentary Required")&gt;0,"Commentary Required","OK")</f>
        <v>OK</v>
      </c>
      <c r="D76" s="75"/>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42" t="str" cm="1">
        <f t="array" aca="1" ref="AF76" ca="1">IF(OR(IFERROR(C5="Quarterly",FALSE),SUM(AF17,AF31)=0),"N/A",IF(ISERROR(INDIRECT("B.G.TR.1."&amp;AF$75&amp;"!T97")&amp;INDIRECT("B.G.TR.2."&amp;AF$75&amp;"!T97")),"Commentary Required","OK"))</f>
        <v>N/A</v>
      </c>
      <c r="AG76" s="42" t="str" cm="1">
        <f t="array" aca="1" ref="AG76" ca="1">IF(OR(IFERROR(C5="Quarterly",FALSE),SUM(AG17,AG31)=0),"N/A",IF(ISERROR(INDIRECT("B.G.TR.1."&amp;AG$75&amp;"!T97")&amp;INDIRECT("B.G.TR.2."&amp;AG$75&amp;"!T97")),"Commentary Required","OK"))</f>
        <v>N/A</v>
      </c>
      <c r="AH76" s="42" t="str" cm="1">
        <f t="array" aca="1" ref="AH76" ca="1">IF(OR(IFERROR(C5="Quarterly",FALSE),SUM(AH17,AH31)=0),"N/A",IF(ISERROR(INDIRECT("B.G.TR.1."&amp;AH$75&amp;"!T97")&amp;INDIRECT("B.G.TR.2."&amp;AH$75&amp;"!T97")),"Commentary Required","OK"))</f>
        <v>N/A</v>
      </c>
      <c r="AI76" s="42" t="str" cm="1">
        <f t="array" aca="1" ref="AI76" ca="1">IF(OR(IFERROR(C5="Quarterly",FALSE),SUM(AI17,AI31)=0),"N/A",IF(ISERROR(INDIRECT("B.G.TR.1."&amp;AI$75&amp;"!T97")&amp;INDIRECT("B.G.TR.2."&amp;AI$75&amp;"!T97")),"Commentary Required","OK"))</f>
        <v>N/A</v>
      </c>
      <c r="AJ76" s="42" t="str" cm="1">
        <f t="array" aca="1" ref="AJ76" ca="1">IF(OR(IFERROR(C5="Quarterly",FALSE),SUM(AJ17,AJ31)=0),"N/A",IF(ISERROR(INDIRECT("B.G.TR.1."&amp;AJ$75&amp;"!T97")&amp;INDIRECT("B.G.TR.2."&amp;AJ$75&amp;"!T97")),"Commentary Required","OK"))</f>
        <v>N/A</v>
      </c>
      <c r="AK76" s="42" t="str" cm="1">
        <f t="array" aca="1" ref="AK76" ca="1">IF(OR(IFERROR(C5="Quarterly",FALSE),SUM(AK17,AK31)=0),"N/A",IF(ISERROR(INDIRECT("B.G.TR.1."&amp;AK$75&amp;"!T97")&amp;INDIRECT("B.G.TR.2."&amp;AK$75&amp;"!T97")),"Commentary Required","OK"))</f>
        <v>N/A</v>
      </c>
      <c r="AL76" s="42" t="str" cm="1">
        <f t="array" aca="1" ref="AL76" ca="1">IF(OR(IFERROR(C5="Quarterly",FALSE),SUM(AL17,AL31)=0),"N/A",IF(ISERROR(INDIRECT("B.G.TR.1."&amp;AL$75&amp;"!T97")&amp;INDIRECT("B.G.TR.2."&amp;AL$75&amp;"!T97")),"Commentary Required","OK"))</f>
        <v>N/A</v>
      </c>
      <c r="AM76" s="42" t="str" cm="1">
        <f t="array" aca="1" ref="AM76" ca="1">IF(OR(IFERROR(C5="Quarterly",FALSE),SUM(AM17,AM31)=0),"N/A",IF(ISERROR(INDIRECT("B.G.TR.1."&amp;AM$75&amp;"!T97")&amp;INDIRECT("B.G.TR.2."&amp;AM$75&amp;"!T97")),"Commentary Required","OK"))</f>
        <v>N/A</v>
      </c>
      <c r="AN76" s="42" t="str" cm="1">
        <f t="array" aca="1" ref="AN76" ca="1">IF(OR(IFERROR(C5="Quarterly",FALSE),SUM(AN17,AN31)=0),"N/A",IF(ISERROR(INDIRECT("B.G.TR.1."&amp;AN$75&amp;"!T97")&amp;INDIRECT("B.G.TR.2."&amp;AN$75&amp;"!T97")),"Commentary Required","OK"))</f>
        <v>N/A</v>
      </c>
      <c r="AO76" s="42" t="str" cm="1">
        <f t="array" aca="1" ref="AO76" ca="1">IF(OR(IFERROR(C5="Quarterly",FALSE),SUM(AO17,AO31)=0),"N/A",IF(ISERROR(INDIRECT("B.G.TR.1."&amp;AO$75&amp;"!T97")&amp;INDIRECT("B.G.TR.2."&amp;AO$75&amp;"!T97")),"Commentary Required","OK"))</f>
        <v>N/A</v>
      </c>
      <c r="AP76" s="42" t="str" cm="1">
        <f t="array" aca="1" ref="AP76" ca="1">IF(OR(IFERROR(C5="Quarterly",FALSE),SUM(AP17,AP31)=0),"N/A",IF(ISERROR(INDIRECT("B.G.TR.1."&amp;AP$75&amp;"!T97")&amp;INDIRECT("B.G.TR.2."&amp;AP$75&amp;"!T97")),"Commentary Required","OK"))</f>
        <v>N/A</v>
      </c>
      <c r="AQ76" s="75"/>
      <c r="AR76" s="42" t="str" cm="1">
        <f t="array" aca="1" ref="AR76" ca="1">IF(OR(IFERROR(C5="Quarterly",FALSE),SUM(AR17,AR31)=0),"N/A",IF(ISERROR(INDIRECT("B.G.TR.1."&amp;AR$75&amp;"!T97")&amp;INDIRECT("B.G.TR.2."&amp;AR$75&amp;"!T97")),"Commentary Required","OK"))</f>
        <v>N/A</v>
      </c>
      <c r="AS76" s="42" t="str" cm="1">
        <f t="array" aca="1" ref="AS76" ca="1">IF(OR(IFERROR(C5="Quarterly",FALSE),SUM(AS17,AS31)=0),"N/A",IF(ISERROR(INDIRECT("B.G.TR.1."&amp;AS$75&amp;"!T97")&amp;INDIRECT("B.G.TR.2."&amp;AS$75&amp;"!T97")),"Commentary Required","OK"))</f>
        <v>N/A</v>
      </c>
      <c r="AT76" s="42" t="str" cm="1">
        <f t="array" aca="1" ref="AT76" ca="1">IF(OR(IFERROR(C5="Quarterly",FALSE),SUM(AT17:AV17,AT31:AV31)=0),"N/A",IF(ISERROR(INDIRECT("B.G.TR.1."&amp;AT$75&amp;"!T97")&amp;INDIRECT("B.G.TR.2."&amp;AT$75&amp;"!T97")),"Commentary Required","OK"))</f>
        <v>N/A</v>
      </c>
      <c r="AU76" s="75"/>
      <c r="AV76" s="75"/>
      <c r="AW76" s="42" t="str" cm="1">
        <f t="array" aca="1" ref="AW76" ca="1">IF(OR(IFERROR(C5="Quarterly",FALSE),SUM(AW17,AW31)=0),"N/A",IF(ISERROR(INDIRECT("B.G.TR.1."&amp;AW$75&amp;"!T97")&amp;INDIRECT("B.G.TR.2."&amp;AW$75&amp;"!T97")),"Commentary Required","OK"))</f>
        <v>N/A</v>
      </c>
      <c r="AX76" s="42" t="str" cm="1">
        <f t="array" aca="1" ref="AX76" ca="1">IF(OR(IFERROR(C5="Quarterly",FALSE),SUM(AX17,AX31)=0),"N/A",IF(ISERROR(INDIRECT("B.G.TR.1."&amp;AX$75&amp;"!T97")&amp;INDIRECT("B.G.TR.2."&amp;AX$75&amp;"!T97")),"Commentary Required","OK"))</f>
        <v>N/A</v>
      </c>
      <c r="AY76" s="42" t="str" cm="1">
        <f t="array" aca="1" ref="AY76" ca="1">IF(OR(IFERROR(C5="Quarterly",FALSE),SUM(AY17,AY31)=0),"N/A",IF(ISERROR(INDIRECT("B.G.TR.1."&amp;AY$75&amp;"!T97")&amp;INDIRECT("B.G.TR.2."&amp;AY$75&amp;"!T97")),"Commentary Required","OK"))</f>
        <v>N/A</v>
      </c>
      <c r="AZ76" s="42" t="str" cm="1">
        <f t="array" aca="1" ref="AZ76" ca="1">IF(OR(IFERROR(C5="Quarterly",FALSE),SUM(AZ17,AZ31)=0),"N/A",IF(ISERROR(INDIRECT("B.G.TR.1."&amp;AZ$75&amp;"!T97")&amp;INDIRECT("B.G.TR.2."&amp;AZ$75&amp;"!T97")),"Commentary Required","OK"))</f>
        <v>N/A</v>
      </c>
      <c r="BA76" s="42" t="str" cm="1">
        <f t="array" aca="1" ref="BA76" ca="1">IF(OR(IFERROR(C5="Quarterly",FALSE),SUM(BA17,BA31)=0),"N/A",IF(ISERROR(INDIRECT("B.G.TR.1."&amp;BA$75&amp;"!T97")&amp;INDIRECT("B.G.TR.2."&amp;BA$75&amp;"!T97")),"Commentary Required","OK"))</f>
        <v>N/A</v>
      </c>
      <c r="BB76" s="42" t="str" cm="1">
        <f t="array" aca="1" ref="BB76" ca="1">IF(OR(IFERROR(C5="Quarterly",FALSE),SUM(BB17,BB31)=0),"N/A",IF(ISERROR(INDIRECT("B.G.TR.1."&amp;BB$75&amp;"!T97")&amp;INDIRECT("B.G.TR.2."&amp;BB$75&amp;"!T97")),"Commentary Required","OK"))</f>
        <v>N/A</v>
      </c>
      <c r="BC76" s="75"/>
      <c r="BD76" s="42" t="str" cm="1">
        <f t="array" aca="1" ref="BD76" ca="1">IF(OR(IFERROR(C5="Quarterly",FALSE),SUM(BD17,BD31)=0),"N/A",IF(ISERROR(INDIRECT("B.G.TR.1."&amp;BD$75&amp;"!T97")&amp;INDIRECT("B.G.TR.2."&amp;BD$75&amp;"!T97")),"Commentary Required","OK"))</f>
        <v>N/A</v>
      </c>
      <c r="BE76" s="42" t="str" cm="1">
        <f t="array" aca="1" ref="BE76" ca="1">IF(OR(IFERROR(C5="Quarterly",FALSE),SUM(BE17,BE31)=0),"N/A",IF(ISERROR(INDIRECT("B.G.TR.1."&amp;BE$75&amp;"!T97")&amp;INDIRECT("B.G.TR.2."&amp;BE$75&amp;"!T97")),"Commentary Required","OK"))</f>
        <v>N/A</v>
      </c>
      <c r="BF76" s="42" t="str" cm="1">
        <f t="array" aca="1" ref="BF76" ca="1">IF(OR(IFERROR(C5="Quarterly",FALSE),SUM(BF17,BF31)=0),"N/A",IF(ISERROR(INDIRECT("B.G.TR.1."&amp;BF$75&amp;"!T97")&amp;INDIRECT("B.G.TR.2."&amp;BF$75&amp;"!T97")),"Commentary Required","OK"))</f>
        <v>N/A</v>
      </c>
      <c r="BG76" s="42" t="str" cm="1">
        <f t="array" aca="1" ref="BG76" ca="1">IF(OR(IFERROR(C5="Quarterly",FALSE),SUM(BG17,BG31)=0),"N/A",IF(ISERROR(INDIRECT("B.G.TR.1."&amp;BG$75&amp;"!T97")&amp;INDIRECT("B.G.TR.2."&amp;BG$75&amp;"!T97")),"Commentary Required","OK"))</f>
        <v>N/A</v>
      </c>
      <c r="BH76" s="42" t="str" cm="1">
        <f t="array" aca="1" ref="BH76" ca="1">IF(OR(IFERROR(C5="Quarterly",FALSE),SUM(BH17,BH31)=0),"N/A",IF(ISERROR(INDIRECT("B.G.TR.1."&amp;BH$75&amp;"!T97")&amp;INDIRECT("B.G.TR.2."&amp;BH$75&amp;"!T97")),"Commentary Required","OK"))</f>
        <v>N/A</v>
      </c>
      <c r="BI76" s="42" t="str" cm="1">
        <f t="array" aca="1" ref="BI76" ca="1">IF(OR(IFERROR(C5="Quarterly",FALSE),SUM(BI17,BI31)=0),"N/A",IF(ISERROR(INDIRECT("B.G.TR.1."&amp;BI$75&amp;"!T97")&amp;INDIRECT("B.G.TR.2."&amp;BI$75&amp;"!T97")),"Commentary Required","OK"))</f>
        <v>N/A</v>
      </c>
      <c r="BJ76" s="42" t="str" cm="1">
        <f t="array" aca="1" ref="BJ76" ca="1">IF(OR(IFERROR(C5="Quarterly",FALSE),SUM(BJ17,BJ31)=0),"N/A",IF(ISERROR(INDIRECT("B.G.TR.1."&amp;BJ$75&amp;"!T97")&amp;INDIRECT("B.G.TR.2."&amp;BJ$75&amp;"!T97")),"Commentary Required","OK"))</f>
        <v>N/A</v>
      </c>
      <c r="BK76" s="42" t="str" cm="1">
        <f t="array" aca="1" ref="BK76" ca="1">IF(OR(IFERROR(C5="Quarterly",FALSE),SUM(BK17,BK31)=0),"N/A",IF(ISERROR(INDIRECT("B.G.TR.1."&amp;BK$75&amp;"!T97")&amp;INDIRECT("B.G.TR.2."&amp;BK$75&amp;"!T97")),"Commentary Required","OK"))</f>
        <v>N/A</v>
      </c>
      <c r="BL76" s="42" t="str" cm="1">
        <f t="array" aca="1" ref="BL76" ca="1">IF(OR(IFERROR(C5="Quarterly",FALSE),SUM(BL17,BL31)=0),"N/A",IF(ISERROR(INDIRECT("B.G.TR.1."&amp;BL$75&amp;"!T97")&amp;INDIRECT("B.G.TR.2."&amp;BL$75&amp;"!T97")),"Commentary Required","OK"))</f>
        <v>N/A</v>
      </c>
      <c r="BM76" s="42" t="str" cm="1">
        <f t="array" aca="1" ref="BM76" ca="1">IF(OR(IFERROR(C5="Quarterly",FALSE),SUM(BM17,BM31)=0),"N/A",IF(ISERROR(INDIRECT("B.G.TR.1."&amp;BM$75&amp;"!T97")&amp;INDIRECT("B.G.TR.2."&amp;BM$75&amp;"!T97")),"Commentary Required","OK"))</f>
        <v>N/A</v>
      </c>
      <c r="BN76" s="42" t="str" cm="1">
        <f t="array" aca="1" ref="BN76" ca="1">IF(OR(IFERROR(C5="Quarterly",FALSE),SUM(BN17,BN31)=0),"N/A",IF(ISERROR(INDIRECT("B.G.TR.1."&amp;BN$75&amp;"!T97")&amp;INDIRECT("B.G.TR.2."&amp;BN$75&amp;"!T97")),"Commentary Required","OK"))</f>
        <v>N/A</v>
      </c>
      <c r="BO76" s="75"/>
      <c r="BP76" s="42" t="str" cm="1">
        <f t="array" aca="1" ref="BP76" ca="1">IF(OR(IFERROR(C5="Quarterly",FALSE),SUM(BP17,BP31)=0),"N/A",IF(ISERROR(INDIRECT("B.G.TR.1."&amp;BP$75&amp;"!T97")&amp;INDIRECT("B.G.TR.2."&amp;BP$75&amp;"!T97")),"Commentary Required","OK"))</f>
        <v>N/A</v>
      </c>
      <c r="BQ76" s="42" t="str" cm="1">
        <f t="array" aca="1" ref="BQ76" ca="1">IF(OR(IFERROR(C5="Quarterly",FALSE),SUM(BQ17,BQ31)=0),"N/A",IF(ISERROR(INDIRECT("B.G.TR.1."&amp;BQ$75&amp;"!T97")&amp;INDIRECT("B.G.TR.2."&amp;BQ$75&amp;"!T97")),"Commentary Required","OK"))</f>
        <v>N/A</v>
      </c>
      <c r="BR76" s="42" t="str" cm="1">
        <f t="array" aca="1" ref="BR76" ca="1">IF(OR(IFERROR(C5="Quarterly",FALSE),SUM(BR17:BT17,BR31:BT31)=0),"N/A",IF(ISERROR(INDIRECT("B.G.TR.1."&amp;BR$75&amp;"!T97")&amp;INDIRECT("B.G.TR.2."&amp;BR$75&amp;"!T97")),"Commentary Required","OK"))</f>
        <v>N/A</v>
      </c>
      <c r="BS76" s="75"/>
      <c r="BT76" s="75"/>
      <c r="BU76" s="42" t="str" cm="1">
        <f t="array" aca="1" ref="BU76" ca="1">IF(OR(IFERROR(C5="Quarterly",FALSE),SUM(BU17,BU31)=0),"N/A",IF(ISERROR(INDIRECT("B.G.TR.1."&amp;BU$75&amp;"!T97")&amp;INDIRECT("B.G.TR.2."&amp;BU$75&amp;"!T97")),"Commentary Required","OK"))</f>
        <v>N/A</v>
      </c>
      <c r="BV76" s="42" t="str" cm="1">
        <f t="array" aca="1" ref="BV76" ca="1">IF(OR(IFERROR(C5="Quarterly",FALSE),SUM(BV17,BV31)=0),"N/A",IF(ISERROR(INDIRECT("B.G.TR.1."&amp;BV$75&amp;"!T97")&amp;INDIRECT("B.G.TR.2."&amp;BV$75&amp;"!T97")),"Commentary Required","OK"))</f>
        <v>N/A</v>
      </c>
      <c r="BW76" s="42" t="str" cm="1">
        <f t="array" aca="1" ref="BW76" ca="1">IF(OR(IFERROR(C5="Quarterly",FALSE),SUM(BW17,BW31)=0),"N/A",IF(ISERROR(INDIRECT("B.G.TR.1."&amp;BW$75&amp;"!T97")&amp;INDIRECT("B.G.TR.2."&amp;BW$75&amp;"!T97")),"Commentary Required","OK"))</f>
        <v>N/A</v>
      </c>
      <c r="BX76" s="42" t="str" cm="1">
        <f t="array" aca="1" ref="BX76" ca="1">IF(OR(IFERROR(C5="Quarterly",FALSE),SUM(BX17,BX31)=0),"N/A",IF(ISERROR(INDIRECT("B.G.TR.1."&amp;BX$75&amp;"!T97")&amp;INDIRECT("B.G.TR.2."&amp;BX$75&amp;"!T97")),"Commentary Required","OK"))</f>
        <v>N/A</v>
      </c>
      <c r="BY76" s="42" t="str" cm="1">
        <f t="array" aca="1" ref="BY76" ca="1">IF(OR(IFERROR(C5="Quarterly",FALSE),SUM(BY17,BY31)=0),"N/A",IF(ISERROR(INDIRECT("B.G.TR.1."&amp;BY$75&amp;"!T97")&amp;INDIRECT("B.G.TR.2."&amp;BY$75&amp;"!T97")),"Commentary Required","OK"))</f>
        <v>N/A</v>
      </c>
      <c r="BZ76" s="42" t="str" cm="1">
        <f t="array" aca="1" ref="BZ76" ca="1">IF(OR(IFERROR(C5="Quarterly",FALSE),SUM(BZ17,BZ31)=0),"N/A",IF(ISERROR(INDIRECT("B.G.TR.1."&amp;BZ$75&amp;"!T97")&amp;INDIRECT("B.G.TR.2."&amp;BZ$75&amp;"!T97")),"Commentary Required","OK"))</f>
        <v>N/A</v>
      </c>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42" t="str" cm="1">
        <f t="array" aca="1" ref="DD76" ca="1">IF(OR(IFERROR(C5="Quarterly",FALSE),SUM(DD17,DD31)=0),"N/A",IF(ISERROR(INDIRECT("B.G.TR.1."&amp;DD$75&amp;"!T97")&amp;INDIRECT("B.G.TR.2."&amp;DD$75&amp;"!T97")),"Commentary Required","OK"))</f>
        <v>N/A</v>
      </c>
      <c r="DE76" s="42" t="str" cm="1">
        <f t="array" aca="1" ref="DE76" ca="1">IF(OR(IFERROR(C5="Quarterly",FALSE),SUM(DE17,DE31)=0),"N/A",IF(ISERROR(INDIRECT("B.G.TR.1."&amp;DE$75&amp;"!T97")&amp;INDIRECT("B.G.TR.2."&amp;DE$75&amp;"!T97")),"Commentary Required","OK"))</f>
        <v>N/A</v>
      </c>
      <c r="DF76" s="42" t="str" cm="1">
        <f t="array" aca="1" ref="DF76" ca="1">IF(OR(IFERROR(C5="Quarterly",FALSE),SUM(DF17,DF31)=0),"N/A",IF(ISERROR(INDIRECT("B.G.TR.1."&amp;DF$75&amp;"!T97")&amp;INDIRECT("B.G.TR.2."&amp;DF$75&amp;"!T97")),"Commentary Required","OK"))</f>
        <v>N/A</v>
      </c>
      <c r="DG76" s="42" t="str" cm="1">
        <f t="array" aca="1" ref="DG76" ca="1">IF(OR(IFERROR(C5="Quarterly",FALSE),SUM(DG17,DG31)=0),"N/A",IF(ISERROR(INDIRECT("B.G.TR.1."&amp;DG$75&amp;"!T97")&amp;INDIRECT("B.G.TR.2."&amp;DG$75&amp;"!T97")),"Commentary Required","OK"))</f>
        <v>N/A</v>
      </c>
      <c r="DH76" s="42" t="str" cm="1">
        <f t="array" aca="1" ref="DH76" ca="1">IF(OR(IFERROR(C5="Quarterly",FALSE),SUM(DH17,DH31)=0),"N/A",IF(ISERROR(INDIRECT("B.G.TR.1."&amp;DH$75&amp;"!T97")&amp;INDIRECT("B.G.TR.2."&amp;DH$75&amp;"!T97")),"Commentary Required","OK"))</f>
        <v>N/A</v>
      </c>
      <c r="DI76" s="42" t="str" cm="1">
        <f t="array" aca="1" ref="DI76" ca="1">IF(OR(IFERROR(C5="Quarterly",FALSE),SUM(DI17,DI31)=0),"N/A",IF(ISERROR(INDIRECT("B.G.TR.1."&amp;DI$75&amp;"!T97")&amp;INDIRECT("B.G.TR.2."&amp;DI$75&amp;"!T97")),"Commentary Required","OK"))</f>
        <v>N/A</v>
      </c>
      <c r="DJ76" s="42" t="str" cm="1">
        <f t="array" aca="1" ref="DJ76" ca="1">IF(OR(IFERROR(C5="Quarterly",FALSE),SUM(DJ17,DJ31)=0),"N/A",IF(ISERROR(INDIRECT("B.G.TR.1."&amp;DJ$75&amp;"!T97")&amp;INDIRECT("B.G.TR.2."&amp;DJ$75&amp;"!T97")),"Commentary Required","OK"))</f>
        <v>N/A</v>
      </c>
      <c r="DK76" s="42" t="str" cm="1">
        <f t="array" aca="1" ref="DK76" ca="1">IF(OR(IFERROR(C5="Quarterly",FALSE),SUM(DK17,DK31)=0),"N/A",IF(ISERROR(INDIRECT("B.G.TR.1."&amp;DK$75&amp;"!T97")&amp;INDIRECT("B.G.TR.2."&amp;DK$75&amp;"!T97")),"Commentary Required","OK"))</f>
        <v>N/A</v>
      </c>
      <c r="DL76" s="42" t="str" cm="1">
        <f t="array" aca="1" ref="DL76" ca="1">IF(OR(IFERROR(C5="Quarterly",FALSE),SUM(DL17,DL31)=0),"N/A",IF(ISERROR(INDIRECT("B.G.TR.1."&amp;DL$75&amp;"!T97")&amp;INDIRECT("B.G.TR.2."&amp;DL$75&amp;"!T97")),"Commentary Required","OK"))</f>
        <v>N/A</v>
      </c>
      <c r="DM76" s="42" t="str" cm="1">
        <f t="array" aca="1" ref="DM76" ca="1">IF(OR(IFERROR(C5="Quarterly",FALSE),SUM(DM17,DM31)=0),"N/A",IF(ISERROR(INDIRECT("B.G.TR.1."&amp;DM$75&amp;"!T97")&amp;INDIRECT("B.G.TR.2."&amp;DM$75&amp;"!T97")),"Commentary Required","OK"))</f>
        <v>N/A</v>
      </c>
      <c r="DN76" s="42" t="str" cm="1">
        <f t="array" aca="1" ref="DN76" ca="1">IF(OR(IFERROR(C5="Quarterly",FALSE),SUM(DN17,DN31)=0),"N/A",IF(ISERROR(INDIRECT("B.G.TR.1."&amp;DN$75&amp;"!T97")&amp;INDIRECT("B.G.TR.2."&amp;DN$75&amp;"!T97")),"Commentary Required","OK"))</f>
        <v>N/A</v>
      </c>
      <c r="DO76" s="75"/>
      <c r="DP76" s="42" t="str" cm="1">
        <f t="array" aca="1" ref="DP76" ca="1">IF(OR(IFERROR(C5="Quarterly",FALSE),SUM(DP17,DP31)=0),"N/A",IF(ISERROR(INDIRECT("B.G.TR.1."&amp;DP$75&amp;"!T97")&amp;INDIRECT("B.G.TR.2."&amp;DP$75&amp;"!T97")),"Commentary Required","OK"))</f>
        <v>N/A</v>
      </c>
      <c r="DQ76" s="42" t="str" cm="1">
        <f t="array" aca="1" ref="DQ76" ca="1">IF(OR(IFERROR(C5="Quarterly",FALSE),SUM(DQ17,DQ31)=0),"N/A",IF(ISERROR(INDIRECT("B.G.TR.1."&amp;DQ$75&amp;"!T97")&amp;INDIRECT("B.G.TR.2."&amp;DQ$75&amp;"!T97")),"Commentary Required","OK"))</f>
        <v>N/A</v>
      </c>
      <c r="DR76" s="42" t="str" cm="1">
        <f t="array" aca="1" ref="DR76" ca="1">IF(OR(IFERROR(C5="Quarterly",FALSE),SUM(DR17:DT17,DR31:DT31)=0),"N/A",IF(ISERROR(INDIRECT("B.G.TR.1."&amp;DR$75&amp;"!T97")&amp;INDIRECT("B.G.TR.2."&amp;DR$75&amp;"!T97")),"Commentary Required","OK"))</f>
        <v>N/A</v>
      </c>
      <c r="DS76" s="75"/>
      <c r="DT76" s="75"/>
      <c r="DU76" s="42" t="str" cm="1">
        <f t="array" aca="1" ref="DU76" ca="1">IF(OR(IFERROR(C5="Quarterly",FALSE),SUM(DU17,DU31)=0),"N/A",IF(ISERROR(INDIRECT("B.G.TR.1."&amp;DU$75&amp;"!T97")&amp;INDIRECT("B.G.TR.2."&amp;DU$75&amp;"!T97")),"Commentary Required","OK"))</f>
        <v>N/A</v>
      </c>
      <c r="DV76" s="42" t="str" cm="1">
        <f t="array" aca="1" ref="DV76" ca="1">IF(OR(IFERROR(C5="Quarterly",FALSE),SUM(DV17,DV31)=0),"N/A",IF(ISERROR(INDIRECT("B.G.TR.1."&amp;DV$75&amp;"!T97")&amp;INDIRECT("B.G.TR.2."&amp;DV$75&amp;"!T97")),"Commentary Required","OK"))</f>
        <v>N/A</v>
      </c>
      <c r="DW76" s="42" t="str" cm="1">
        <f t="array" aca="1" ref="DW76" ca="1">IF(OR(IFERROR(C5="Quarterly",FALSE),SUM(DW17,DW31)=0),"N/A",IF(ISERROR(INDIRECT("B.G.TR.1."&amp;DW$75&amp;"!T97")&amp;INDIRECT("B.G.TR.2."&amp;DW$75&amp;"!T97")),"Commentary Required","OK"))</f>
        <v>N/A</v>
      </c>
      <c r="DX76" s="42" t="str" cm="1">
        <f t="array" aca="1" ref="DX76" ca="1">IF(OR(IFERROR(C5="Quarterly",FALSE),SUM(DX17,DX31)=0),"N/A",IF(ISERROR(INDIRECT("B.G.TR.1."&amp;DX$75&amp;"!T97")&amp;INDIRECT("B.G.TR.2."&amp;DX$75&amp;"!T97")),"Commentary Required","OK"))</f>
        <v>N/A</v>
      </c>
      <c r="DY76" s="42" t="str" cm="1">
        <f t="array" aca="1" ref="DY76" ca="1">IF(OR(IFERROR(C5="Quarterly",FALSE),SUM(DY17,DY31)=0),"N/A",IF(ISERROR(INDIRECT("B.G.TR.1."&amp;DY$75&amp;"!T97")&amp;INDIRECT("B.G.TR.2."&amp;DY$75&amp;"!T97")),"Commentary Required","OK"))</f>
        <v>N/A</v>
      </c>
      <c r="DZ76" s="42" t="str" cm="1">
        <f t="array" aca="1" ref="DZ76" ca="1">IF(OR(IFERROR(C5="Quarterly",FALSE),SUM(DZ17,DZ31)=0),"N/A",IF(ISERROR(INDIRECT("B.G.TR.1."&amp;DZ$75&amp;"!T97")&amp;INDIRECT("B.G.TR.2."&amp;DZ$75&amp;"!T97")),"Commentary Required","OK"))</f>
        <v>N/A</v>
      </c>
      <c r="EA76" s="75"/>
      <c r="EB76" s="42" t="str" cm="1">
        <f t="array" aca="1" ref="EB76" ca="1">IF(OR(IFERROR(C5="Quarterly",FALSE),SUM(EB17,EB31)=0),"N/A",IF(ISERROR(INDIRECT("B.G.TR.1."&amp;EB$75&amp;"!T97")&amp;INDIRECT("B.G.TR.2."&amp;EB$75&amp;"!T97")),"Commentary Required","OK"))</f>
        <v>N/A</v>
      </c>
      <c r="EC76" s="42" t="str" cm="1">
        <f t="array" aca="1" ref="EC76" ca="1">IF(OR(IFERROR(C5="Quarterly",FALSE),SUM(EC17,EC31)=0),"N/A",IF(ISERROR(INDIRECT("B.G.TR.1."&amp;EC$75&amp;"!T97")&amp;INDIRECT("B.G.TR.2."&amp;EC$75&amp;"!T97")),"Commentary Required","OK"))</f>
        <v>N/A</v>
      </c>
      <c r="ED76" s="42" t="str" cm="1">
        <f t="array" aca="1" ref="ED76" ca="1">IF(OR(IFERROR(C5="Quarterly",FALSE),SUM(ED17,ED31)=0),"N/A",IF(ISERROR(INDIRECT("B.G.TR.1."&amp;ED$75&amp;"!T97")&amp;INDIRECT("B.G.TR.2."&amp;ED$75&amp;"!T97")),"Commentary Required","OK"))</f>
        <v>N/A</v>
      </c>
      <c r="EE76" s="42" t="str" cm="1">
        <f t="array" aca="1" ref="EE76" ca="1">IF(OR(IFERROR(C5="Quarterly",FALSE),SUM(EE17,EE31)=0),"N/A",IF(ISERROR(INDIRECT("B.G.TR.1."&amp;EE$75&amp;"!T97")&amp;INDIRECT("B.G.TR.2."&amp;EE$75&amp;"!T97")),"Commentary Required","OK"))</f>
        <v>N/A</v>
      </c>
      <c r="EF76" s="42" t="str" cm="1">
        <f t="array" aca="1" ref="EF76" ca="1">IF(OR(IFERROR(C5="Quarterly",FALSE),SUM(EF17,EF31)=0),"N/A",IF(ISERROR(INDIRECT("B.G.TR.1."&amp;EF$75&amp;"!T97")&amp;INDIRECT("B.G.TR.2."&amp;EF$75&amp;"!T97")),"Commentary Required","OK"))</f>
        <v>N/A</v>
      </c>
      <c r="EG76" s="42" t="str" cm="1">
        <f t="array" aca="1" ref="EG76" ca="1">IF(OR(IFERROR(C5="Quarterly",FALSE),SUM(EG17,EG31)=0),"N/A",IF(ISERROR(INDIRECT("B.G.TR.1."&amp;EG$75&amp;"!T97")&amp;INDIRECT("B.G.TR.2."&amp;EG$75&amp;"!T97")),"Commentary Required","OK"))</f>
        <v>N/A</v>
      </c>
      <c r="EH76" s="42" t="str" cm="1">
        <f t="array" aca="1" ref="EH76" ca="1">IF(OR(IFERROR(C5="Quarterly",FALSE),SUM(EH17,EH31)=0),"N/A",IF(ISERROR(INDIRECT("B.G.TR.1."&amp;EH$75&amp;"!T97")&amp;INDIRECT("B.G.TR.2."&amp;EH$75&amp;"!T97")),"Commentary Required","OK"))</f>
        <v>N/A</v>
      </c>
      <c r="EI76" s="42" t="str" cm="1">
        <f t="array" aca="1" ref="EI76" ca="1">IF(OR(IFERROR(C5="Quarterly",FALSE),SUM(EI17,EI31)=0),"N/A",IF(ISERROR(INDIRECT("B.G.TR.1."&amp;EI$75&amp;"!T97")&amp;INDIRECT("B.G.TR.2."&amp;EI$75&amp;"!T97")),"Commentary Required","OK"))</f>
        <v>N/A</v>
      </c>
      <c r="EJ76" s="42" t="str" cm="1">
        <f t="array" aca="1" ref="EJ76" ca="1">IF(OR(IFERROR(C5="Quarterly",FALSE),SUM(EJ17,EJ31)=0),"N/A",IF(ISERROR(INDIRECT("B.G.TR.1."&amp;EJ$75&amp;"!T97")&amp;INDIRECT("B.G.TR.2."&amp;EJ$75&amp;"!T97")),"Commentary Required","OK"))</f>
        <v>N/A</v>
      </c>
      <c r="EK76" s="42" t="str" cm="1">
        <f t="array" aca="1" ref="EK76" ca="1">IF(OR(IFERROR(C5="Quarterly",FALSE),SUM(EK17,EK31)=0),"N/A",IF(ISERROR(INDIRECT("B.G.TR.1."&amp;EK$75&amp;"!T97")&amp;INDIRECT("B.G.TR.2."&amp;EK$75&amp;"!T97")),"Commentary Required","OK"))</f>
        <v>N/A</v>
      </c>
      <c r="EL76" s="42" t="str" cm="1">
        <f t="array" aca="1" ref="EL76" ca="1">IF(OR(IFERROR(C5="Quarterly",FALSE),SUM(EL17,EL31)=0),"N/A",IF(ISERROR(INDIRECT("B.G.TR.1."&amp;EL$75&amp;"!T97")&amp;INDIRECT("B.G.TR.2."&amp;EL$75&amp;"!T97")),"Commentary Required","OK"))</f>
        <v>N/A</v>
      </c>
      <c r="EM76" s="75"/>
      <c r="EN76" s="42" t="str" cm="1">
        <f t="array" aca="1" ref="EN76" ca="1">IF(OR(IFERROR(C5="Quarterly",FALSE),SUM(EN17,EN31)=0),"N/A",IF(ISERROR(INDIRECT("B.G.TR.1."&amp;EN$75&amp;"!T97")&amp;INDIRECT("B.G.TR.2."&amp;EN$75&amp;"!T97")),"Commentary Required","OK"))</f>
        <v>N/A</v>
      </c>
      <c r="EO76" s="42" t="str" cm="1">
        <f t="array" aca="1" ref="EO76" ca="1">IF(OR(IFERROR(C5="Quarterly",FALSE),SUM(EO17,EO31)=0),"N/A",IF(ISERROR(INDIRECT("B.G.TR.1."&amp;EO$75&amp;"!T97")&amp;INDIRECT("B.G.TR.2."&amp;EO$75&amp;"!T97")),"Commentary Required","OK"))</f>
        <v>N/A</v>
      </c>
      <c r="EP76" s="42" t="str" cm="1">
        <f t="array" aca="1" ref="EP76" ca="1">IF(OR(IFERROR(C5="Quarterly",FALSE),SUM(EP17:ER17,EP31:ER31)=0),"N/A",IF(ISERROR(INDIRECT("B.G.TR.1."&amp;EP$75&amp;"!T97")&amp;INDIRECT("B.G.TR.2."&amp;EP$75&amp;"!T97")),"Commentary Required","OK"))</f>
        <v>N/A</v>
      </c>
      <c r="EQ76" s="75"/>
      <c r="ER76" s="75"/>
      <c r="ES76" s="42" t="str" cm="1">
        <f t="array" aca="1" ref="ES76" ca="1">IF(OR(IFERROR(C5="Quarterly",FALSE),SUM(ES17,ES31)=0),"N/A",IF(ISERROR(INDIRECT("B.G.TR.1."&amp;ES$75&amp;"!T97")&amp;INDIRECT("B.G.TR.2."&amp;ES$75&amp;"!T97")),"Commentary Required","OK"))</f>
        <v>N/A</v>
      </c>
      <c r="ET76" s="42" t="str" cm="1">
        <f t="array" aca="1" ref="ET76" ca="1">IF(OR(IFERROR(C5="Quarterly",FALSE),SUM(ET17,ET31)=0),"N/A",IF(ISERROR(INDIRECT("B.G.TR.1."&amp;ET$75&amp;"!T97")&amp;INDIRECT("B.G.TR.2."&amp;ET$75&amp;"!T97")),"Commentary Required","OK"))</f>
        <v>N/A</v>
      </c>
      <c r="EU76" s="42" t="str" cm="1">
        <f t="array" aca="1" ref="EU76" ca="1">IF(OR(IFERROR(C5="Quarterly",FALSE),SUM(EU17,EU31)=0),"N/A",IF(ISERROR(INDIRECT("B.G.TR.1."&amp;EU$75&amp;"!T97")&amp;INDIRECT("B.G.TR.2."&amp;EU$75&amp;"!T97")),"Commentary Required","OK"))</f>
        <v>N/A</v>
      </c>
      <c r="EV76" s="42" t="str" cm="1">
        <f t="array" aca="1" ref="EV76" ca="1">IF(OR(IFERROR(C5="Quarterly",FALSE),SUM(EV17,EV31)=0),"N/A",IF(ISERROR(INDIRECT("B.G.TR.1."&amp;EV$75&amp;"!T97")&amp;INDIRECT("B.G.TR.2."&amp;EV$75&amp;"!T97")),"Commentary Required","OK"))</f>
        <v>N/A</v>
      </c>
      <c r="EW76" s="42" t="str" cm="1">
        <f t="array" aca="1" ref="EW76" ca="1">IF(OR(IFERROR(C5="Quarterly",FALSE),SUM(EW17,EW31)=0),"N/A",IF(ISERROR(INDIRECT("B.G.TR.1."&amp;EW$75&amp;"!T97")&amp;INDIRECT("B.G.TR.2."&amp;EW$75&amp;"!T97")),"Commentary Required","OK"))</f>
        <v>N/A</v>
      </c>
      <c r="EX76" s="42" t="str" cm="1">
        <f t="array" aca="1" ref="EX76" ca="1">IF(OR(IFERROR(C5="Quarterly",FALSE),SUM(EX17,EX31)=0),"N/A",IF(ISERROR(INDIRECT("B.G.TR.1."&amp;EX$75&amp;"!T97")&amp;INDIRECT("B.G.TR.2."&amp;EX$75&amp;"!T97")),"Commentary Required","OK"))</f>
        <v>N/A</v>
      </c>
      <c r="EY76" s="74"/>
      <c r="EZ76" s="74"/>
    </row>
    <row r="77" spans="2:157" ht="14.65" customHeight="1">
      <c r="B77" s="210" t="s">
        <v>920</v>
      </c>
      <c r="C77" s="42" t="str">
        <f ca="1">IF(COUNTIF(D77:EZ77,"Commentary Required")&gt;0,"Commentary Required","OK")</f>
        <v>OK</v>
      </c>
      <c r="D77" s="78"/>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6" t="str" cm="1">
        <f t="array" aca="1" ref="AF77" ca="1">IF(AF$76="N/A","OK",IF(AF$76="Commentary Required","Commentary Required",IF(ABS(INDIRECT("B.G.TR.1."&amp;AF$75&amp;"!T97")-AF17)&lt;=AF$79,"OK","Commentary Required")))</f>
        <v>OK</v>
      </c>
      <c r="AG77" s="76" t="str" cm="1">
        <f t="array" aca="1" ref="AG77" ca="1">IF(AG$76="N/A","OK",IF(AG$76="Commentary Required","Commentary Required",IF(ABS(INDIRECT("B.G.TR.1."&amp;AG$75&amp;"!T97")-AG17)&lt;=AG$79,"OK","Commentary Required")))</f>
        <v>OK</v>
      </c>
      <c r="AH77" s="76" t="str" cm="1">
        <f t="array" aca="1" ref="AH77" ca="1">IF(AH$76="N/A","OK",IF(AH$76="Commentary Required","Commentary Required",IF(ABS(INDIRECT("B.G.TR.1."&amp;AH$75&amp;"!T97")-AH17)&lt;=AH$79,"OK","Commentary Required")))</f>
        <v>OK</v>
      </c>
      <c r="AI77" s="76" t="str" cm="1">
        <f t="array" aca="1" ref="AI77" ca="1">IF(AI$76="N/A","OK",IF(AI$76="Commentary Required","Commentary Required",IF(ABS(INDIRECT("B.G.TR.1."&amp;AI$75&amp;"!T97")-AI17)&lt;=AI$79,"OK","Commentary Required")))</f>
        <v>OK</v>
      </c>
      <c r="AJ77" s="76" t="str" cm="1">
        <f t="array" aca="1" ref="AJ77" ca="1">IF(AJ$76="N/A","OK",IF(AJ$76="Commentary Required","Commentary Required",IF(ABS(INDIRECT("B.G.TR.1."&amp;AJ$75&amp;"!T97")-AJ17)&lt;=AJ$79,"OK","Commentary Required")))</f>
        <v>OK</v>
      </c>
      <c r="AK77" s="76" t="str" cm="1">
        <f t="array" aca="1" ref="AK77" ca="1">IF(AK$76="N/A","OK",IF(AK$76="Commentary Required","Commentary Required",IF(ABS(INDIRECT("B.G.TR.1."&amp;AK$75&amp;"!T97")-AK17)&lt;=AK$79,"OK","Commentary Required")))</f>
        <v>OK</v>
      </c>
      <c r="AL77" s="76" t="str" cm="1">
        <f t="array" aca="1" ref="AL77" ca="1">IF(AL$76="N/A","OK",IF(AL$76="Commentary Required","Commentary Required",IF(ABS(INDIRECT("B.G.TR.1."&amp;AL$75&amp;"!T97")-AL17)&lt;=AL$79,"OK","Commentary Required")))</f>
        <v>OK</v>
      </c>
      <c r="AM77" s="76" t="str" cm="1">
        <f t="array" aca="1" ref="AM77" ca="1">IF(AM$76="N/A","OK",IF(AM$76="Commentary Required","Commentary Required",IF(ABS(INDIRECT("B.G.TR.1."&amp;AM$75&amp;"!T97")-AM17)&lt;=AM$79,"OK","Commentary Required")))</f>
        <v>OK</v>
      </c>
      <c r="AN77" s="76" t="str" cm="1">
        <f t="array" aca="1" ref="AN77" ca="1">IF(AN$76="N/A","OK",IF(AN$76="Commentary Required","Commentary Required",IF(ABS(INDIRECT("B.G.TR.1."&amp;AN$75&amp;"!T97")-AN17)&lt;=AN$79,"OK","Commentary Required")))</f>
        <v>OK</v>
      </c>
      <c r="AO77" s="76" t="str" cm="1">
        <f t="array" aca="1" ref="AO77" ca="1">IF(AO$76="N/A","OK",IF(AO$76="Commentary Required","Commentary Required",IF(ABS(INDIRECT("B.G.TR.1."&amp;AO$75&amp;"!T97")-AO17)&lt;=AO$79,"OK","Commentary Required")))</f>
        <v>OK</v>
      </c>
      <c r="AP77" s="76" t="str" cm="1">
        <f t="array" aca="1" ref="AP77" ca="1">IF(AP$76="N/A","OK",IF(AP$76="Commentary Required","Commentary Required",IF(ABS(INDIRECT("B.G.TR.1."&amp;AP$75&amp;"!T97")-AP17)&lt;=AP$79,"OK","Commentary Required")))</f>
        <v>OK</v>
      </c>
      <c r="AQ77" s="78"/>
      <c r="AR77" s="76" t="str" cm="1">
        <f t="array" aca="1" ref="AR77" ca="1">IF(AR$76="N/A","OK",IF(AR$76="Commentary Required","Commentary Required",IF(ABS(INDIRECT("B.G.TR.1."&amp;AR$75&amp;"!T97")-AR17)&lt;=AR$79,"OK","Commentary Required")))</f>
        <v>OK</v>
      </c>
      <c r="AS77" s="76" t="str" cm="1">
        <f t="array" aca="1" ref="AS77" ca="1">IF(AS$76="N/A","OK",IF(AS$76="Commentary Required","Commentary Required",IF(ABS(INDIRECT("B.G.TR.1."&amp;AS$75&amp;"!T97")-AS17)&lt;=AS$79,"OK","Commentary Required")))</f>
        <v>OK</v>
      </c>
      <c r="AT77" s="76" t="str" cm="1">
        <f t="array" aca="1" ref="AT77" ca="1">IF(AT$76="N/A","OK",IF(AT$76="Commentary Required","Commentary Required",IF(ABS(INDIRECT("B.G.TR.1."&amp;AT$75&amp;"!T97")-SUM(AT17:AV17))&lt;=AT$79,"OK","Commentary Required")))</f>
        <v>OK</v>
      </c>
      <c r="AU77" s="78"/>
      <c r="AV77" s="78"/>
      <c r="AW77" s="76" t="str" cm="1">
        <f t="array" aca="1" ref="AW77" ca="1">IF(AW$76="N/A","OK",IF(AW$76="Commentary Required","Commentary Required",IF(ABS(INDIRECT("B.G.TR.1."&amp;AW$75&amp;"!T97")-AW17)&lt;=AW$79,"OK","Commentary Required")))</f>
        <v>OK</v>
      </c>
      <c r="AX77" s="76" t="str" cm="1">
        <f t="array" aca="1" ref="AX77" ca="1">IF(AX$76="N/A","OK",IF(AX$76="Commentary Required","Commentary Required",IF(ABS(INDIRECT("B.G.TR.1."&amp;AX$75&amp;"!T97")-AX17)&lt;=AX$79,"OK","Commentary Required")))</f>
        <v>OK</v>
      </c>
      <c r="AY77" s="76" t="str" cm="1">
        <f t="array" aca="1" ref="AY77" ca="1">IF(AY$76="N/A","OK",IF(AY$76="Commentary Required","Commentary Required",IF(ABS(INDIRECT("B.G.TR.1."&amp;AY$75&amp;"!T97")-AY17)&lt;=AY$79,"OK","Commentary Required")))</f>
        <v>OK</v>
      </c>
      <c r="AZ77" s="76" t="str" cm="1">
        <f t="array" aca="1" ref="AZ77" ca="1">IF(AZ$76="N/A","OK",IF(AZ$76="Commentary Required","Commentary Required",IF(ABS(INDIRECT("B.G.TR.1."&amp;AZ$75&amp;"!T97")-AZ17)&lt;=AZ$79,"OK","Commentary Required")))</f>
        <v>OK</v>
      </c>
      <c r="BA77" s="76" t="str" cm="1">
        <f t="array" aca="1" ref="BA77" ca="1">IF(BA$76="N/A","OK",IF(BA$76="Commentary Required","Commentary Required",IF(ABS(INDIRECT("B.G.TR.1."&amp;BA$75&amp;"!T97")-BA17)&lt;=BA$79,"OK","Commentary Required")))</f>
        <v>OK</v>
      </c>
      <c r="BB77" s="76" t="str" cm="1">
        <f t="array" aca="1" ref="BB77" ca="1">IF(BB$76="N/A","OK",IF(BB$76="Commentary Required","Commentary Required",IF(ABS(INDIRECT("B.G.TR.1."&amp;BB$75&amp;"!T97")-BB17)&lt;=BB$79,"OK","Commentary Required")))</f>
        <v>OK</v>
      </c>
      <c r="BC77" s="78"/>
      <c r="BD77" s="76" t="str" cm="1">
        <f t="array" aca="1" ref="BD77" ca="1">IF(BD$76="N/A","OK",IF(BD$76="Commentary Required","Commentary Required",IF(ABS(INDIRECT("B.G.TR.1."&amp;BD$75&amp;"!T97")-BD17)&lt;=BD$79,"OK","Commentary Required")))</f>
        <v>OK</v>
      </c>
      <c r="BE77" s="76" t="str" cm="1">
        <f t="array" aca="1" ref="BE77" ca="1">IF(BE$76="N/A","OK",IF(BE$76="Commentary Required","Commentary Required",IF(ABS(INDIRECT("B.G.TR.1."&amp;BE$75&amp;"!T97")-BE17)&lt;=BE$79,"OK","Commentary Required")))</f>
        <v>OK</v>
      </c>
      <c r="BF77" s="76" t="str" cm="1">
        <f t="array" aca="1" ref="BF77" ca="1">IF(BF$76="N/A","OK",IF(BF$76="Commentary Required","Commentary Required",IF(ABS(INDIRECT("B.G.TR.1."&amp;BF$75&amp;"!T97")-BF17)&lt;=BF$79,"OK","Commentary Required")))</f>
        <v>OK</v>
      </c>
      <c r="BG77" s="76" t="str" cm="1">
        <f t="array" aca="1" ref="BG77" ca="1">IF(BG$76="N/A","OK",IF(BG$76="Commentary Required","Commentary Required",IF(ABS(INDIRECT("B.G.TR.1."&amp;BG$75&amp;"!T97")-BG17)&lt;=BG$79,"OK","Commentary Required")))</f>
        <v>OK</v>
      </c>
      <c r="BH77" s="76" t="str" cm="1">
        <f t="array" aca="1" ref="BH77" ca="1">IF(BH$76="N/A","OK",IF(BH$76="Commentary Required","Commentary Required",IF(ABS(INDIRECT("B.G.TR.1."&amp;BH$75&amp;"!T97")-BH17)&lt;=BH$79,"OK","Commentary Required")))</f>
        <v>OK</v>
      </c>
      <c r="BI77" s="76" t="str" cm="1">
        <f t="array" aca="1" ref="BI77" ca="1">IF(BI$76="N/A","OK",IF(BI$76="Commentary Required","Commentary Required",IF(ABS(INDIRECT("B.G.TR.1."&amp;BI$75&amp;"!T97")-BI17)&lt;=BI$79,"OK","Commentary Required")))</f>
        <v>OK</v>
      </c>
      <c r="BJ77" s="76" t="str" cm="1">
        <f t="array" aca="1" ref="BJ77" ca="1">IF(BJ$76="N/A","OK",IF(BJ$76="Commentary Required","Commentary Required",IF(ABS(INDIRECT("B.G.TR.1."&amp;BJ$75&amp;"!T97")-BJ17)&lt;=BJ$79,"OK","Commentary Required")))</f>
        <v>OK</v>
      </c>
      <c r="BK77" s="76" t="str" cm="1">
        <f t="array" aca="1" ref="BK77" ca="1">IF(BK$76="N/A","OK",IF(BK$76="Commentary Required","Commentary Required",IF(ABS(INDIRECT("B.G.TR.1."&amp;BK$75&amp;"!T97")-BK17)&lt;=BK$79,"OK","Commentary Required")))</f>
        <v>OK</v>
      </c>
      <c r="BL77" s="76" t="str" cm="1">
        <f t="array" aca="1" ref="BL77" ca="1">IF(BL$76="N/A","OK",IF(BL$76="Commentary Required","Commentary Required",IF(ABS(INDIRECT("B.G.TR.1."&amp;BL$75&amp;"!T97")-BL17)&lt;=BL$79,"OK","Commentary Required")))</f>
        <v>OK</v>
      </c>
      <c r="BM77" s="76" t="str" cm="1">
        <f t="array" aca="1" ref="BM77" ca="1">IF(BM$76="N/A","OK",IF(BM$76="Commentary Required","Commentary Required",IF(ABS(INDIRECT("B.G.TR.1."&amp;BM$75&amp;"!T97")-BM17)&lt;=BM$79,"OK","Commentary Required")))</f>
        <v>OK</v>
      </c>
      <c r="BN77" s="76" t="str" cm="1">
        <f t="array" aca="1" ref="BN77" ca="1">IF(BN$76="N/A","OK",IF(BN$76="Commentary Required","Commentary Required",IF(ABS(INDIRECT("B.G.TR.1."&amp;BN$75&amp;"!T97")-BN17)&lt;=BN$79,"OK","Commentary Required")))</f>
        <v>OK</v>
      </c>
      <c r="BO77" s="78"/>
      <c r="BP77" s="76" t="str" cm="1">
        <f t="array" aca="1" ref="BP77" ca="1">IF(BP$76="N/A","OK",IF(BP$76="Commentary Required","Commentary Required",IF(ABS(INDIRECT("B.G.TR.1."&amp;BP$75&amp;"!T97")-BP17)&lt;=BP$79,"OK","Commentary Required")))</f>
        <v>OK</v>
      </c>
      <c r="BQ77" s="76" t="str" cm="1">
        <f t="array" aca="1" ref="BQ77" ca="1">IF(BQ$76="N/A","OK",IF(BQ$76="Commentary Required","Commentary Required",IF(ABS(INDIRECT("B.G.TR.1."&amp;BQ$75&amp;"!T97")-BQ17)&lt;=BQ$79,"OK","Commentary Required")))</f>
        <v>OK</v>
      </c>
      <c r="BR77" s="76" t="str" cm="1">
        <f t="array" aca="1" ref="BR77" ca="1">IF(BR$76="N/A","OK",IF(BR$76="Commentary Required","Commentary Required",IF(ABS(INDIRECT("B.G.TR.1."&amp;BR$75&amp;"!T97")-SUM(BR17:BT17))&lt;=BR$79,"OK","Commentary Required")))</f>
        <v>OK</v>
      </c>
      <c r="BS77" s="78"/>
      <c r="BT77" s="78"/>
      <c r="BU77" s="76" t="str" cm="1">
        <f t="array" aca="1" ref="BU77" ca="1">IF(BU$76="N/A","OK",IF(BU$76="Commentary Required","Commentary Required",IF(ABS(INDIRECT("B.G.TR.1."&amp;BU$75&amp;"!T97")-BU17)&lt;=BU$79,"OK","Commentary Required")))</f>
        <v>OK</v>
      </c>
      <c r="BV77" s="76" t="str" cm="1">
        <f t="array" aca="1" ref="BV77" ca="1">IF(BV$76="N/A","OK",IF(BV$76="Commentary Required","Commentary Required",IF(ABS(INDIRECT("B.G.TR.1."&amp;BV$75&amp;"!T97")-BV17)&lt;=BV$79,"OK","Commentary Required")))</f>
        <v>OK</v>
      </c>
      <c r="BW77" s="76" t="str" cm="1">
        <f t="array" aca="1" ref="BW77" ca="1">IF(BW$76="N/A","OK",IF(BW$76="Commentary Required","Commentary Required",IF(ABS(INDIRECT("B.G.TR.1."&amp;BW$75&amp;"!T97")-BW17)&lt;=BW$79,"OK","Commentary Required")))</f>
        <v>OK</v>
      </c>
      <c r="BX77" s="76" t="str" cm="1">
        <f t="array" aca="1" ref="BX77" ca="1">IF(BX$76="N/A","OK",IF(BX$76="Commentary Required","Commentary Required",IF(ABS(INDIRECT("B.G.TR.1."&amp;BX$75&amp;"!T97")-BX17)&lt;=BX$79,"OK","Commentary Required")))</f>
        <v>OK</v>
      </c>
      <c r="BY77" s="76" t="str" cm="1">
        <f t="array" aca="1" ref="BY77" ca="1">IF(BY$76="N/A","OK",IF(BY$76="Commentary Required","Commentary Required",IF(ABS(INDIRECT("B.G.TR.1."&amp;BY$75&amp;"!T97")-BY17)&lt;=BY$79,"OK","Commentary Required")))</f>
        <v>OK</v>
      </c>
      <c r="BZ77" s="76" t="str" cm="1">
        <f t="array" aca="1" ref="BZ77" ca="1">IF(BZ$76="N/A","OK",IF(BZ$76="Commentary Required","Commentary Required",IF(ABS(INDIRECT("B.G.TR.1."&amp;BZ$75&amp;"!T97")-BZ17)&lt;=BZ$79,"OK","Commentary Required")))</f>
        <v>OK</v>
      </c>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6" t="str" cm="1">
        <f t="array" aca="1" ref="DD77" ca="1">IF(DD$76="N/A","OK",IF(DD$76="Commentary Required","Commentary Required",IF(ABS(INDIRECT("B.G.TR.1."&amp;DD$75&amp;"!T97")-DD17)&lt;=DD$79,"OK","Commentary Required")))</f>
        <v>OK</v>
      </c>
      <c r="DE77" s="76" t="str" cm="1">
        <f t="array" aca="1" ref="DE77" ca="1">IF(DE$76="N/A","OK",IF(DE$76="Commentary Required","Commentary Required",IF(ABS(INDIRECT("B.G.TR.1."&amp;DE$75&amp;"!T97")-DE17)&lt;=DE$79,"OK","Commentary Required")))</f>
        <v>OK</v>
      </c>
      <c r="DF77" s="76" t="str" cm="1">
        <f t="array" aca="1" ref="DF77" ca="1">IF(DF$76="N/A","OK",IF(DF$76="Commentary Required","Commentary Required",IF(ABS(INDIRECT("B.G.TR.1."&amp;DF$75&amp;"!T97")-DF17)&lt;=DF$79,"OK","Commentary Required")))</f>
        <v>OK</v>
      </c>
      <c r="DG77" s="76" t="str" cm="1">
        <f t="array" aca="1" ref="DG77" ca="1">IF(DG$76="N/A","OK",IF(DG$76="Commentary Required","Commentary Required",IF(ABS(INDIRECT("B.G.TR.1."&amp;DG$75&amp;"!T97")-DG17)&lt;=DG$79,"OK","Commentary Required")))</f>
        <v>OK</v>
      </c>
      <c r="DH77" s="76" t="str" cm="1">
        <f t="array" aca="1" ref="DH77" ca="1">IF(DH$76="N/A","OK",IF(DH$76="Commentary Required","Commentary Required",IF(ABS(INDIRECT("B.G.TR.1."&amp;DH$75&amp;"!T97")-DH17)&lt;=DH$79,"OK","Commentary Required")))</f>
        <v>OK</v>
      </c>
      <c r="DI77" s="76" t="str" cm="1">
        <f t="array" aca="1" ref="DI77" ca="1">IF(DI$76="N/A","OK",IF(DI$76="Commentary Required","Commentary Required",IF(ABS(INDIRECT("B.G.TR.1."&amp;DI$75&amp;"!T97")-DI17)&lt;=DI$79,"OK","Commentary Required")))</f>
        <v>OK</v>
      </c>
      <c r="DJ77" s="76" t="str" cm="1">
        <f t="array" aca="1" ref="DJ77" ca="1">IF(DJ$76="N/A","OK",IF(DJ$76="Commentary Required","Commentary Required",IF(ABS(INDIRECT("B.G.TR.1."&amp;DJ$75&amp;"!T97")-DJ17)&lt;=DJ$79,"OK","Commentary Required")))</f>
        <v>OK</v>
      </c>
      <c r="DK77" s="76" t="str" cm="1">
        <f t="array" aca="1" ref="DK77" ca="1">IF(DK$76="N/A","OK",IF(DK$76="Commentary Required","Commentary Required",IF(ABS(INDIRECT("B.G.TR.1."&amp;DK$75&amp;"!T97")-DK17)&lt;=DK$79,"OK","Commentary Required")))</f>
        <v>OK</v>
      </c>
      <c r="DL77" s="76" t="str" cm="1">
        <f t="array" aca="1" ref="DL77" ca="1">IF(DL$76="N/A","OK",IF(DL$76="Commentary Required","Commentary Required",IF(ABS(INDIRECT("B.G.TR.1."&amp;DL$75&amp;"!T97")-DL17)&lt;=DL$79,"OK","Commentary Required")))</f>
        <v>OK</v>
      </c>
      <c r="DM77" s="76" t="str" cm="1">
        <f t="array" aca="1" ref="DM77" ca="1">IF(DM$76="N/A","OK",IF(DM$76="Commentary Required","Commentary Required",IF(ABS(INDIRECT("B.G.TR.1."&amp;DM$75&amp;"!T97")-DM17)&lt;=DM$79,"OK","Commentary Required")))</f>
        <v>OK</v>
      </c>
      <c r="DN77" s="76" t="str" cm="1">
        <f t="array" aca="1" ref="DN77" ca="1">IF(DN$76="N/A","OK",IF(DN$76="Commentary Required","Commentary Required",IF(ABS(INDIRECT("B.G.TR.1."&amp;DN$75&amp;"!T97")-DN17)&lt;=DN$79,"OK","Commentary Required")))</f>
        <v>OK</v>
      </c>
      <c r="DO77" s="78"/>
      <c r="DP77" s="76" t="str" cm="1">
        <f t="array" aca="1" ref="DP77" ca="1">IF(DP$76="N/A","OK",IF(DP$76="Commentary Required","Commentary Required",IF(ABS(INDIRECT("B.G.TR.1."&amp;DP$75&amp;"!T97")-DP17)&lt;=DP$79,"OK","Commentary Required")))</f>
        <v>OK</v>
      </c>
      <c r="DQ77" s="76" t="str" cm="1">
        <f t="array" aca="1" ref="DQ77" ca="1">IF(DQ$76="N/A","OK",IF(DQ$76="Commentary Required","Commentary Required",IF(ABS(INDIRECT("B.G.TR.1."&amp;DQ$75&amp;"!T97")-DQ17)&lt;=DQ$79,"OK","Commentary Required")))</f>
        <v>OK</v>
      </c>
      <c r="DR77" s="76" t="str" cm="1">
        <f t="array" aca="1" ref="DR77" ca="1">IF(DR$76="N/A","OK",IF(DR$76="Commentary Required","Commentary Required",IF(ABS(INDIRECT("B.G.TR.1."&amp;DR$75&amp;"!T97")-SUM(DR17:DT17))&lt;=DR$79,"OK","Commentary Required")))</f>
        <v>OK</v>
      </c>
      <c r="DS77" s="78"/>
      <c r="DT77" s="78"/>
      <c r="DU77" s="76" t="str" cm="1">
        <f t="array" aca="1" ref="DU77" ca="1">IF(DU$76="N/A","OK",IF(DU$76="Commentary Required","Commentary Required",IF(ABS(INDIRECT("B.G.TR.1."&amp;DU$75&amp;"!T97")-DU17)&lt;=DU$79,"OK","Commentary Required")))</f>
        <v>OK</v>
      </c>
      <c r="DV77" s="76" t="str" cm="1">
        <f t="array" aca="1" ref="DV77" ca="1">IF(DV$76="N/A","OK",IF(DV$76="Commentary Required","Commentary Required",IF(ABS(INDIRECT("B.G.TR.1."&amp;DV$75&amp;"!T97")-DV17)&lt;=DV$79,"OK","Commentary Required")))</f>
        <v>OK</v>
      </c>
      <c r="DW77" s="76" t="str" cm="1">
        <f t="array" aca="1" ref="DW77" ca="1">IF(DW$76="N/A","OK",IF(DW$76="Commentary Required","Commentary Required",IF(ABS(INDIRECT("B.G.TR.1."&amp;DW$75&amp;"!T97")-DW17)&lt;=DW$79,"OK","Commentary Required")))</f>
        <v>OK</v>
      </c>
      <c r="DX77" s="76" t="str" cm="1">
        <f t="array" aca="1" ref="DX77" ca="1">IF(DX$76="N/A","OK",IF(DX$76="Commentary Required","Commentary Required",IF(ABS(INDIRECT("B.G.TR.1."&amp;DX$75&amp;"!T97")-DX17)&lt;=DX$79,"OK","Commentary Required")))</f>
        <v>OK</v>
      </c>
      <c r="DY77" s="76" t="str" cm="1">
        <f t="array" aca="1" ref="DY77" ca="1">IF(DY$76="N/A","OK",IF(DY$76="Commentary Required","Commentary Required",IF(ABS(INDIRECT("B.G.TR.1."&amp;DY$75&amp;"!T97")-DY17)&lt;=DY$79,"OK","Commentary Required")))</f>
        <v>OK</v>
      </c>
      <c r="DZ77" s="76" t="str" cm="1">
        <f t="array" aca="1" ref="DZ77" ca="1">IF(DZ$76="N/A","OK",IF(DZ$76="Commentary Required","Commentary Required",IF(ABS(INDIRECT("B.G.TR.1."&amp;DZ$75&amp;"!T97")-DZ17)&lt;=DZ$79,"OK","Commentary Required")))</f>
        <v>OK</v>
      </c>
      <c r="EA77" s="78"/>
      <c r="EB77" s="76" t="str" cm="1">
        <f t="array" aca="1" ref="EB77" ca="1">IF(EB$76="N/A","OK",IF(EB$76="Commentary Required","Commentary Required",IF(ABS(INDIRECT("B.G.TR.1."&amp;EB$75&amp;"!T97")-EB17)&lt;=EB$79,"OK","Commentary Required")))</f>
        <v>OK</v>
      </c>
      <c r="EC77" s="76" t="str" cm="1">
        <f t="array" aca="1" ref="EC77" ca="1">IF(EC$76="N/A","OK",IF(EC$76="Commentary Required","Commentary Required",IF(ABS(INDIRECT("B.G.TR.1."&amp;EC$75&amp;"!T97")-EC17)&lt;=EC$79,"OK","Commentary Required")))</f>
        <v>OK</v>
      </c>
      <c r="ED77" s="76" t="str" cm="1">
        <f t="array" aca="1" ref="ED77" ca="1">IF(ED$76="N/A","OK",IF(ED$76="Commentary Required","Commentary Required",IF(ABS(INDIRECT("B.G.TR.1."&amp;ED$75&amp;"!T97")-ED17)&lt;=ED$79,"OK","Commentary Required")))</f>
        <v>OK</v>
      </c>
      <c r="EE77" s="76" t="str" cm="1">
        <f t="array" aca="1" ref="EE77" ca="1">IF(EE$76="N/A","OK",IF(EE$76="Commentary Required","Commentary Required",IF(ABS(INDIRECT("B.G.TR.1."&amp;EE$75&amp;"!T97")-EE17)&lt;=EE$79,"OK","Commentary Required")))</f>
        <v>OK</v>
      </c>
      <c r="EF77" s="76" t="str" cm="1">
        <f t="array" aca="1" ref="EF77" ca="1">IF(EF$76="N/A","OK",IF(EF$76="Commentary Required","Commentary Required",IF(ABS(INDIRECT("B.G.TR.1."&amp;EF$75&amp;"!T97")-EF17)&lt;=EF$79,"OK","Commentary Required")))</f>
        <v>OK</v>
      </c>
      <c r="EG77" s="76" t="str" cm="1">
        <f t="array" aca="1" ref="EG77" ca="1">IF(EG$76="N/A","OK",IF(EG$76="Commentary Required","Commentary Required",IF(ABS(INDIRECT("B.G.TR.1."&amp;EG$75&amp;"!T97")-EG17)&lt;=EG$79,"OK","Commentary Required")))</f>
        <v>OK</v>
      </c>
      <c r="EH77" s="76" t="str" cm="1">
        <f t="array" aca="1" ref="EH77" ca="1">IF(EH$76="N/A","OK",IF(EH$76="Commentary Required","Commentary Required",IF(ABS(INDIRECT("B.G.TR.1."&amp;EH$75&amp;"!T97")-EH17)&lt;=EH$79,"OK","Commentary Required")))</f>
        <v>OK</v>
      </c>
      <c r="EI77" s="76" t="str" cm="1">
        <f t="array" aca="1" ref="EI77" ca="1">IF(EI$76="N/A","OK",IF(EI$76="Commentary Required","Commentary Required",IF(ABS(INDIRECT("B.G.TR.1."&amp;EI$75&amp;"!T97")-EI17)&lt;=EI$79,"OK","Commentary Required")))</f>
        <v>OK</v>
      </c>
      <c r="EJ77" s="76" t="str" cm="1">
        <f t="array" aca="1" ref="EJ77" ca="1">IF(EJ$76="N/A","OK",IF(EJ$76="Commentary Required","Commentary Required",IF(ABS(INDIRECT("B.G.TR.1."&amp;EJ$75&amp;"!T97")-EJ17)&lt;=EJ$79,"OK","Commentary Required")))</f>
        <v>OK</v>
      </c>
      <c r="EK77" s="76" t="str" cm="1">
        <f t="array" aca="1" ref="EK77" ca="1">IF(EK$76="N/A","OK",IF(EK$76="Commentary Required","Commentary Required",IF(ABS(INDIRECT("B.G.TR.1."&amp;EK$75&amp;"!T97")-EK17)&lt;=EK$79,"OK","Commentary Required")))</f>
        <v>OK</v>
      </c>
      <c r="EL77" s="76" t="str" cm="1">
        <f t="array" aca="1" ref="EL77" ca="1">IF(EL$76="N/A","OK",IF(EL$76="Commentary Required","Commentary Required",IF(ABS(INDIRECT("B.G.TR.1."&amp;EL$75&amp;"!T97")-EL17)&lt;=EL$79,"OK","Commentary Required")))</f>
        <v>OK</v>
      </c>
      <c r="EM77" s="78"/>
      <c r="EN77" s="76" t="str" cm="1">
        <f t="array" aca="1" ref="EN77" ca="1">IF(EN$76="N/A","OK",IF(EN$76="Commentary Required","Commentary Required",IF(ABS(INDIRECT("B.G.TR.1."&amp;EN$75&amp;"!T97")-EN17)&lt;=EN$79,"OK","Commentary Required")))</f>
        <v>OK</v>
      </c>
      <c r="EO77" s="76" t="str" cm="1">
        <f t="array" aca="1" ref="EO77" ca="1">IF(EO$76="N/A","OK",IF(EO$76="Commentary Required","Commentary Required",IF(ABS(INDIRECT("B.G.TR.1."&amp;EO$75&amp;"!T97")-EO17)&lt;=EO$79,"OK","Commentary Required")))</f>
        <v>OK</v>
      </c>
      <c r="EP77" s="76" t="str" cm="1">
        <f t="array" aca="1" ref="EP77" ca="1">IF(EP$76="N/A","OK",IF(EP$76="Commentary Required","Commentary Required",IF(ABS(INDIRECT("B.G.TR.1."&amp;EP$75&amp;"!T97")-SUM(EP17:ER17))&lt;=EP$79,"OK","Commentary Required")))</f>
        <v>OK</v>
      </c>
      <c r="EQ77" s="78"/>
      <c r="ER77" s="78"/>
      <c r="ES77" s="76" t="str" cm="1">
        <f t="array" aca="1" ref="ES77" ca="1">IF(ES$76="N/A","OK",IF(ES$76="Commentary Required","Commentary Required",IF(ABS(INDIRECT("B.G.TR.1."&amp;ES$75&amp;"!T97")-ES17)&lt;=ES$79,"OK","Commentary Required")))</f>
        <v>OK</v>
      </c>
      <c r="ET77" s="76" t="str" cm="1">
        <f t="array" aca="1" ref="ET77" ca="1">IF(ET$76="N/A","OK",IF(ET$76="Commentary Required","Commentary Required",IF(ABS(INDIRECT("B.G.TR.1."&amp;ET$75&amp;"!T97")-ET17)&lt;=ET$79,"OK","Commentary Required")))</f>
        <v>OK</v>
      </c>
      <c r="EU77" s="76" t="str" cm="1">
        <f t="array" aca="1" ref="EU77" ca="1">IF(EU$76="N/A","OK",IF(EU$76="Commentary Required","Commentary Required",IF(ABS(INDIRECT("B.G.TR.1."&amp;EU$75&amp;"!T97")-EU17)&lt;=EU$79,"OK","Commentary Required")))</f>
        <v>OK</v>
      </c>
      <c r="EV77" s="76" t="str" cm="1">
        <f t="array" aca="1" ref="EV77" ca="1">IF(EV$76="N/A","OK",IF(EV$76="Commentary Required","Commentary Required",IF(ABS(INDIRECT("B.G.TR.1."&amp;EV$75&amp;"!T97")-EV17)&lt;=EV$79,"OK","Commentary Required")))</f>
        <v>OK</v>
      </c>
      <c r="EW77" s="76" t="str" cm="1">
        <f t="array" aca="1" ref="EW77" ca="1">IF(EW$76="N/A","OK",IF(EW$76="Commentary Required","Commentary Required",IF(ABS(INDIRECT("B.G.TR.1."&amp;EW$75&amp;"!T97")-EW17)&lt;=EW$79,"OK","Commentary Required")))</f>
        <v>OK</v>
      </c>
      <c r="EX77" s="76" t="str" cm="1">
        <f t="array" aca="1" ref="EX77" ca="1">IF(EX$76="N/A","OK",IF(EX$76="Commentary Required","Commentary Required",IF(ABS(INDIRECT("B.G.TR.1."&amp;EX$75&amp;"!T97")-EX17)&lt;=EX$79,"OK","Commentary Required")))</f>
        <v>OK</v>
      </c>
      <c r="EY77" s="74"/>
      <c r="EZ77" s="74"/>
    </row>
    <row r="78" spans="2:157" ht="14.65" customHeight="1">
      <c r="B78" s="210" t="s">
        <v>922</v>
      </c>
      <c r="C78" s="42" t="str">
        <f ca="1">IF(COUNTIF(D78:EZ78,"Commentary Required")&gt;0,"Commentary Required","OK")</f>
        <v>OK</v>
      </c>
      <c r="D78" s="78"/>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6" t="str" cm="1">
        <f t="array" aca="1" ref="AF78" ca="1">IF(AF$76="N/A","OK",IF(AF$76="Commentary Required","Commentary Required",IF(ABS(INDIRECT("B.G.TR.2."&amp;AF$75&amp;"!T97")-SUM(AF16,AF19))&lt;=AF$79,"OK","Commentary Required")))</f>
        <v>OK</v>
      </c>
      <c r="AG78" s="76" t="str" cm="1">
        <f t="array" aca="1" ref="AG78" ca="1">IF(AG$76="N/A","OK",IF(AG$76="Commentary Required","Commentary Required",IF(ABS(INDIRECT("B.G.TR.2."&amp;AG$75&amp;"!T97")-SUM(AG16,AG19))&lt;=AG$79,"OK","Commentary Required")))</f>
        <v>OK</v>
      </c>
      <c r="AH78" s="76" t="str" cm="1">
        <f t="array" aca="1" ref="AH78" ca="1">IF(AH$76="N/A","OK",IF(AH$76="Commentary Required","Commentary Required",IF(ABS(INDIRECT("B.G.TR.2."&amp;AH$75&amp;"!T97")-SUM(AH16,AH19))&lt;=AH$79,"OK","Commentary Required")))</f>
        <v>OK</v>
      </c>
      <c r="AI78" s="76" t="str" cm="1">
        <f t="array" aca="1" ref="AI78" ca="1">IF(AI$76="N/A","OK",IF(AI$76="Commentary Required","Commentary Required",IF(ABS(INDIRECT("B.G.TR.2."&amp;AI$75&amp;"!T97")-SUM(AI16,AI19))&lt;=AI$79,"OK","Commentary Required")))</f>
        <v>OK</v>
      </c>
      <c r="AJ78" s="76" t="str" cm="1">
        <f t="array" aca="1" ref="AJ78" ca="1">IF(AJ$76="N/A","OK",IF(AJ$76="Commentary Required","Commentary Required",IF(ABS(INDIRECT("B.G.TR.2."&amp;AJ$75&amp;"!T97")-SUM(AJ16,AJ19))&lt;=AJ$79,"OK","Commentary Required")))</f>
        <v>OK</v>
      </c>
      <c r="AK78" s="76" t="str" cm="1">
        <f t="array" aca="1" ref="AK78" ca="1">IF(AK$76="N/A","OK",IF(AK$76="Commentary Required","Commentary Required",IF(ABS(INDIRECT("B.G.TR.2."&amp;AK$75&amp;"!T97")-SUM(AK16,AK19))&lt;=AK$79,"OK","Commentary Required")))</f>
        <v>OK</v>
      </c>
      <c r="AL78" s="76" t="str" cm="1">
        <f t="array" aca="1" ref="AL78" ca="1">IF(AL$76="N/A","OK",IF(AL$76="Commentary Required","Commentary Required",IF(ABS(INDIRECT("B.G.TR.2."&amp;AL$75&amp;"!T97")-SUM(AL16,AL19))&lt;=AL$79,"OK","Commentary Required")))</f>
        <v>OK</v>
      </c>
      <c r="AM78" s="76" t="str" cm="1">
        <f t="array" aca="1" ref="AM78" ca="1">IF(AM$76="N/A","OK",IF(AM$76="Commentary Required","Commentary Required",IF(ABS(INDIRECT("B.G.TR.2."&amp;AM$75&amp;"!T97")-SUM(AM16,AM19))&lt;=AM$79,"OK","Commentary Required")))</f>
        <v>OK</v>
      </c>
      <c r="AN78" s="76" t="str" cm="1">
        <f t="array" aca="1" ref="AN78" ca="1">IF(AN$76="N/A","OK",IF(AN$76="Commentary Required","Commentary Required",IF(ABS(INDIRECT("B.G.TR.2."&amp;AN$75&amp;"!T97")-SUM(AN16,AN19))&lt;=AN$79,"OK","Commentary Required")))</f>
        <v>OK</v>
      </c>
      <c r="AO78" s="76" t="str" cm="1">
        <f t="array" aca="1" ref="AO78" ca="1">IF(AO$76="N/A","OK",IF(AO$76="Commentary Required","Commentary Required",IF(ABS(INDIRECT("B.G.TR.2."&amp;AO$75&amp;"!T97")-SUM(AO16,AO19))&lt;=AO$79,"OK","Commentary Required")))</f>
        <v>OK</v>
      </c>
      <c r="AP78" s="76" t="str" cm="1">
        <f t="array" aca="1" ref="AP78" ca="1">IF(AP$76="N/A","OK",IF(AP$76="Commentary Required","Commentary Required",IF(ABS(INDIRECT("B.G.TR.2."&amp;AP$75&amp;"!T97")-SUM(AP16,AP19))&lt;=AP$79,"OK","Commentary Required")))</f>
        <v>OK</v>
      </c>
      <c r="AQ78" s="78"/>
      <c r="AR78" s="76" t="str" cm="1">
        <f t="array" aca="1" ref="AR78" ca="1">IF(AR$76="N/A","OK",IF(AR$76="Commentary Required","Commentary Required",IF(ABS(INDIRECT("B.G.TR.2."&amp;AR$75&amp;"!T97")-SUM(AR16,AR19))&lt;=AR$79,"OK","Commentary Required")))</f>
        <v>OK</v>
      </c>
      <c r="AS78" s="76" t="str" cm="1">
        <f t="array" aca="1" ref="AS78" ca="1">IF(AS$76="N/A","OK",IF(AS$76="Commentary Required","Commentary Required",IF(ABS(INDIRECT("B.G.TR.2."&amp;AS$75&amp;"!T97")-SUM(AS16,AS19))&lt;=AS$79,"OK","Commentary Required")))</f>
        <v>OK</v>
      </c>
      <c r="AT78" s="76" t="str" cm="1">
        <f t="array" aca="1" ref="AT78" ca="1">IF(AT$76="N/A","OK",IF(AT$76="Commentary Required","Commentary Required",IF(ABS(INDIRECT("B.G.TR.2."&amp;AT$75&amp;"!T97")-SUM(AT17:AV17,AT20:AV20))&lt;=AT$79,"OK","Commentary Required")))</f>
        <v>OK</v>
      </c>
      <c r="AU78" s="78"/>
      <c r="AV78" s="78"/>
      <c r="AW78" s="76" t="str" cm="1">
        <f t="array" aca="1" ref="AW78" ca="1">IF(AW$76="N/A","OK",IF(AW$76="Commentary Required","Commentary Required",IF(ABS(INDIRECT("B.G.TR.2."&amp;AW$75&amp;"!T97")-SUM(AW16,AW19))&lt;=AW$79,"OK","Commentary Required")))</f>
        <v>OK</v>
      </c>
      <c r="AX78" s="76" t="str" cm="1">
        <f t="array" aca="1" ref="AX78" ca="1">IF(AX$76="N/A","OK",IF(AX$76="Commentary Required","Commentary Required",IF(ABS(INDIRECT("B.G.TR.2."&amp;AX$75&amp;"!T97")-SUM(AX16,AX19))&lt;=AX$79,"OK","Commentary Required")))</f>
        <v>OK</v>
      </c>
      <c r="AY78" s="76" t="str" cm="1">
        <f t="array" aca="1" ref="AY78" ca="1">IF(AY$76="N/A","OK",IF(AY$76="Commentary Required","Commentary Required",IF(ABS(INDIRECT("B.G.TR.2."&amp;AY$75&amp;"!T97")-SUM(AY16,AY19))&lt;=AY$79,"OK","Commentary Required")))</f>
        <v>OK</v>
      </c>
      <c r="AZ78" s="76" t="str" cm="1">
        <f t="array" aca="1" ref="AZ78" ca="1">IF(AZ$76="N/A","OK",IF(AZ$76="Commentary Required","Commentary Required",IF(ABS(INDIRECT("B.G.TR.2."&amp;AZ$75&amp;"!T97")-SUM(AZ16,AZ19))&lt;=AZ$79,"OK","Commentary Required")))</f>
        <v>OK</v>
      </c>
      <c r="BA78" s="76" t="str" cm="1">
        <f t="array" aca="1" ref="BA78" ca="1">IF(BA$76="N/A","OK",IF(BA$76="Commentary Required","Commentary Required",IF(ABS(INDIRECT("B.G.TR.2."&amp;BA$75&amp;"!T97")-SUM(BA16,BA19))&lt;=BA$79,"OK","Commentary Required")))</f>
        <v>OK</v>
      </c>
      <c r="BB78" s="76" t="str" cm="1">
        <f t="array" aca="1" ref="BB78" ca="1">IF(BB$76="N/A","OK",IF(BB$76="Commentary Required","Commentary Required",IF(ABS(INDIRECT("B.G.TR.2."&amp;BB$75&amp;"!T97")-SUM(BB16,BB19))&lt;=BB$79,"OK","Commentary Required")))</f>
        <v>OK</v>
      </c>
      <c r="BC78" s="78"/>
      <c r="BD78" s="76" t="str" cm="1">
        <f t="array" aca="1" ref="BD78" ca="1">IF(BD$76="N/A","OK",IF(BD$76="Commentary Required","Commentary Required",IF(ABS(INDIRECT("B.G.TR.2."&amp;BD$75&amp;"!T97")-SUM(BD16,BD19))&lt;=BD$79,"OK","Commentary Required")))</f>
        <v>OK</v>
      </c>
      <c r="BE78" s="76" t="str" cm="1">
        <f t="array" aca="1" ref="BE78" ca="1">IF(BE$76="N/A","OK",IF(BE$76="Commentary Required","Commentary Required",IF(ABS(INDIRECT("B.G.TR.2."&amp;BE$75&amp;"!T97")-SUM(BE16,BE19))&lt;=BE$79,"OK","Commentary Required")))</f>
        <v>OK</v>
      </c>
      <c r="BF78" s="76" t="str" cm="1">
        <f t="array" aca="1" ref="BF78" ca="1">IF(BF$76="N/A","OK",IF(BF$76="Commentary Required","Commentary Required",IF(ABS(INDIRECT("B.G.TR.2."&amp;BF$75&amp;"!T97")-SUM(BF16,BF19))&lt;=BF$79,"OK","Commentary Required")))</f>
        <v>OK</v>
      </c>
      <c r="BG78" s="76" t="str" cm="1">
        <f t="array" aca="1" ref="BG78" ca="1">IF(BG$76="N/A","OK",IF(BG$76="Commentary Required","Commentary Required",IF(ABS(INDIRECT("B.G.TR.2."&amp;BG$75&amp;"!T97")-SUM(BG16,BG19))&lt;=BG$79,"OK","Commentary Required")))</f>
        <v>OK</v>
      </c>
      <c r="BH78" s="76" t="str" cm="1">
        <f t="array" aca="1" ref="BH78" ca="1">IF(BH$76="N/A","OK",IF(BH$76="Commentary Required","Commentary Required",IF(ABS(INDIRECT("B.G.TR.2."&amp;BH$75&amp;"!T97")-SUM(BH16,BH19))&lt;=BH$79,"OK","Commentary Required")))</f>
        <v>OK</v>
      </c>
      <c r="BI78" s="76" t="str" cm="1">
        <f t="array" aca="1" ref="BI78" ca="1">IF(BI$76="N/A","OK",IF(BI$76="Commentary Required","Commentary Required",IF(ABS(INDIRECT("B.G.TR.2."&amp;BI$75&amp;"!T97")-SUM(BI16,BI19))&lt;=BI$79,"OK","Commentary Required")))</f>
        <v>OK</v>
      </c>
      <c r="BJ78" s="76" t="str" cm="1">
        <f t="array" aca="1" ref="BJ78" ca="1">IF(BJ$76="N/A","OK",IF(BJ$76="Commentary Required","Commentary Required",IF(ABS(INDIRECT("B.G.TR.2."&amp;BJ$75&amp;"!T97")-SUM(BJ16,BJ19))&lt;=BJ$79,"OK","Commentary Required")))</f>
        <v>OK</v>
      </c>
      <c r="BK78" s="76" t="str" cm="1">
        <f t="array" aca="1" ref="BK78" ca="1">IF(BK$76="N/A","OK",IF(BK$76="Commentary Required","Commentary Required",IF(ABS(INDIRECT("B.G.TR.2."&amp;BK$75&amp;"!T97")-SUM(BK16,BK19))&lt;=BK$79,"OK","Commentary Required")))</f>
        <v>OK</v>
      </c>
      <c r="BL78" s="76" t="str" cm="1">
        <f t="array" aca="1" ref="BL78" ca="1">IF(BL$76="N/A","OK",IF(BL$76="Commentary Required","Commentary Required",IF(ABS(INDIRECT("B.G.TR.2."&amp;BL$75&amp;"!T97")-SUM(BL16,BL19))&lt;=BL$79,"OK","Commentary Required")))</f>
        <v>OK</v>
      </c>
      <c r="BM78" s="76" t="str" cm="1">
        <f t="array" aca="1" ref="BM78" ca="1">IF(BM$76="N/A","OK",IF(BM$76="Commentary Required","Commentary Required",IF(ABS(INDIRECT("B.G.TR.2."&amp;BM$75&amp;"!T97")-SUM(BM16,BM19))&lt;=BM$79,"OK","Commentary Required")))</f>
        <v>OK</v>
      </c>
      <c r="BN78" s="76" t="str" cm="1">
        <f t="array" aca="1" ref="BN78" ca="1">IF(BN$76="N/A","OK",IF(BN$76="Commentary Required","Commentary Required",IF(ABS(INDIRECT("B.G.TR.2."&amp;BN$75&amp;"!T97")-SUM(BN16,BN19))&lt;=BN$79,"OK","Commentary Required")))</f>
        <v>OK</v>
      </c>
      <c r="BO78" s="78"/>
      <c r="BP78" s="76" t="str" cm="1">
        <f t="array" aca="1" ref="BP78" ca="1">IF(BP$76="N/A","OK",IF(BP$76="Commentary Required","Commentary Required",IF(ABS(INDIRECT("B.G.TR.2."&amp;BP$75&amp;"!T97")-SUM(BP16,BP19))&lt;=BP$79,"OK","Commentary Required")))</f>
        <v>OK</v>
      </c>
      <c r="BQ78" s="76" t="str" cm="1">
        <f t="array" aca="1" ref="BQ78" ca="1">IF(BQ$76="N/A","OK",IF(BQ$76="Commentary Required","Commentary Required",IF(ABS(INDIRECT("B.G.TR.2."&amp;BQ$75&amp;"!T97")-SUM(BQ16,BQ19))&lt;=BQ$79,"OK","Commentary Required")))</f>
        <v>OK</v>
      </c>
      <c r="BR78" s="76" t="str" cm="1">
        <f t="array" aca="1" ref="BR78" ca="1">IF(BR$76="N/A","OK",IF(BR$76="Commentary Required","Commentary Required",IF(ABS(INDIRECT("B.G.TR.2."&amp;BR$75&amp;"!T97")-SUM(BR17:BT17,BR20:BT20))&lt;=BR$79,"OK","Commentary Required")))</f>
        <v>OK</v>
      </c>
      <c r="BS78" s="78"/>
      <c r="BT78" s="78"/>
      <c r="BU78" s="76" t="str" cm="1">
        <f t="array" aca="1" ref="BU78" ca="1">IF(BU$76="N/A","OK",IF(BU$76="Commentary Required","Commentary Required",IF(ABS(INDIRECT("B.G.TR.2."&amp;BU$75&amp;"!T97")-SUM(BU16,BU19))&lt;=BU$79,"OK","Commentary Required")))</f>
        <v>OK</v>
      </c>
      <c r="BV78" s="76" t="str" cm="1">
        <f t="array" aca="1" ref="BV78" ca="1">IF(BV$76="N/A","OK",IF(BV$76="Commentary Required","Commentary Required",IF(ABS(INDIRECT("B.G.TR.2."&amp;BV$75&amp;"!T97")-SUM(BV16,BV19))&lt;=BV$79,"OK","Commentary Required")))</f>
        <v>OK</v>
      </c>
      <c r="BW78" s="76" t="str" cm="1">
        <f t="array" aca="1" ref="BW78" ca="1">IF(BW$76="N/A","OK",IF(BW$76="Commentary Required","Commentary Required",IF(ABS(INDIRECT("B.G.TR.2."&amp;BW$75&amp;"!T97")-SUM(BW16,BW19))&lt;=BW$79,"OK","Commentary Required")))</f>
        <v>OK</v>
      </c>
      <c r="BX78" s="76" t="str" cm="1">
        <f t="array" aca="1" ref="BX78" ca="1">IF(BX$76="N/A","OK",IF(BX$76="Commentary Required","Commentary Required",IF(ABS(INDIRECT("B.G.TR.2."&amp;BX$75&amp;"!T97")-SUM(BX16,BX19))&lt;=BX$79,"OK","Commentary Required")))</f>
        <v>OK</v>
      </c>
      <c r="BY78" s="76" t="str" cm="1">
        <f t="array" aca="1" ref="BY78" ca="1">IF(BY$76="N/A","OK",IF(BY$76="Commentary Required","Commentary Required",IF(ABS(INDIRECT("B.G.TR.2."&amp;BY$75&amp;"!T97")-SUM(BY16,BY19))&lt;=BY$79,"OK","Commentary Required")))</f>
        <v>OK</v>
      </c>
      <c r="BZ78" s="76" t="str" cm="1">
        <f t="array" aca="1" ref="BZ78" ca="1">IF(BZ$76="N/A","OK",IF(BZ$76="Commentary Required","Commentary Required",IF(ABS(INDIRECT("B.G.TR.2."&amp;BZ$75&amp;"!T97")-SUM(BZ16,BZ19))&lt;=BZ$79,"OK","Commentary Required")))</f>
        <v>OK</v>
      </c>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6" t="str" cm="1">
        <f t="array" aca="1" ref="DD78" ca="1">IF(DD$76="N/A","OK",IF(DD$76="Commentary Required","Commentary Required",IF(ABS(INDIRECT("B.G.TR.2."&amp;DD$75&amp;"!T97")-SUM(DD16,DD19))&lt;=DD$79,"OK","Commentary Required")))</f>
        <v>OK</v>
      </c>
      <c r="DE78" s="76" t="str" cm="1">
        <f t="array" aca="1" ref="DE78" ca="1">IF(DE$76="N/A","OK",IF(DE$76="Commentary Required","Commentary Required",IF(ABS(INDIRECT("B.G.TR.2."&amp;DE$75&amp;"!T97")-SUM(DE16,DE19))&lt;=DE$79,"OK","Commentary Required")))</f>
        <v>OK</v>
      </c>
      <c r="DF78" s="76" t="str" cm="1">
        <f t="array" aca="1" ref="DF78" ca="1">IF(DF$76="N/A","OK",IF(DF$76="Commentary Required","Commentary Required",IF(ABS(INDIRECT("B.G.TR.2."&amp;DF$75&amp;"!T97")-SUM(DF16,DF19))&lt;=DF$79,"OK","Commentary Required")))</f>
        <v>OK</v>
      </c>
      <c r="DG78" s="76" t="str" cm="1">
        <f t="array" aca="1" ref="DG78" ca="1">IF(DG$76="N/A","OK",IF(DG$76="Commentary Required","Commentary Required",IF(ABS(INDIRECT("B.G.TR.2."&amp;DG$75&amp;"!T97")-SUM(DG16,DG19))&lt;=DG$79,"OK","Commentary Required")))</f>
        <v>OK</v>
      </c>
      <c r="DH78" s="76" t="str" cm="1">
        <f t="array" aca="1" ref="DH78" ca="1">IF(DH$76="N/A","OK",IF(DH$76="Commentary Required","Commentary Required",IF(ABS(INDIRECT("B.G.TR.2."&amp;DH$75&amp;"!T97")-SUM(DH16,DH19))&lt;=DH$79,"OK","Commentary Required")))</f>
        <v>OK</v>
      </c>
      <c r="DI78" s="76" t="str" cm="1">
        <f t="array" aca="1" ref="DI78" ca="1">IF(DI$76="N/A","OK",IF(DI$76="Commentary Required","Commentary Required",IF(ABS(INDIRECT("B.G.TR.2."&amp;DI$75&amp;"!T97")-SUM(DI16,DI19))&lt;=DI$79,"OK","Commentary Required")))</f>
        <v>OK</v>
      </c>
      <c r="DJ78" s="76" t="str" cm="1">
        <f t="array" aca="1" ref="DJ78" ca="1">IF(DJ$76="N/A","OK",IF(DJ$76="Commentary Required","Commentary Required",IF(ABS(INDIRECT("B.G.TR.2."&amp;DJ$75&amp;"!T97")-SUM(DJ16,DJ19))&lt;=DJ$79,"OK","Commentary Required")))</f>
        <v>OK</v>
      </c>
      <c r="DK78" s="76" t="str" cm="1">
        <f t="array" aca="1" ref="DK78" ca="1">IF(DK$76="N/A","OK",IF(DK$76="Commentary Required","Commentary Required",IF(ABS(INDIRECT("B.G.TR.2."&amp;DK$75&amp;"!T97")-SUM(DK16,DK19))&lt;=DK$79,"OK","Commentary Required")))</f>
        <v>OK</v>
      </c>
      <c r="DL78" s="76" t="str" cm="1">
        <f t="array" aca="1" ref="DL78" ca="1">IF(DL$76="N/A","OK",IF(DL$76="Commentary Required","Commentary Required",IF(ABS(INDIRECT("B.G.TR.2."&amp;DL$75&amp;"!T97")-SUM(DL16,DL19))&lt;=DL$79,"OK","Commentary Required")))</f>
        <v>OK</v>
      </c>
      <c r="DM78" s="76" t="str" cm="1">
        <f t="array" aca="1" ref="DM78" ca="1">IF(DM$76="N/A","OK",IF(DM$76="Commentary Required","Commentary Required",IF(ABS(INDIRECT("B.G.TR.2."&amp;DM$75&amp;"!T97")-SUM(DM16,DM19))&lt;=DM$79,"OK","Commentary Required")))</f>
        <v>OK</v>
      </c>
      <c r="DN78" s="76" t="str" cm="1">
        <f t="array" aca="1" ref="DN78" ca="1">IF(DN$76="N/A","OK",IF(DN$76="Commentary Required","Commentary Required",IF(ABS(INDIRECT("B.G.TR.2."&amp;DN$75&amp;"!T97")-SUM(DN16,DN19))&lt;=DN$79,"OK","Commentary Required")))</f>
        <v>OK</v>
      </c>
      <c r="DO78" s="78"/>
      <c r="DP78" s="76" t="str" cm="1">
        <f t="array" aca="1" ref="DP78" ca="1">IF(DP$76="N/A","OK",IF(DP$76="Commentary Required","Commentary Required",IF(ABS(INDIRECT("B.G.TR.2."&amp;DP$75&amp;"!T97")-SUM(DP16,DP19))&lt;=DP$79,"OK","Commentary Required")))</f>
        <v>OK</v>
      </c>
      <c r="DQ78" s="76" t="str" cm="1">
        <f t="array" aca="1" ref="DQ78" ca="1">IF(DQ$76="N/A","OK",IF(DQ$76="Commentary Required","Commentary Required",IF(ABS(INDIRECT("B.G.TR.2."&amp;DQ$75&amp;"!T97")-SUM(DQ16,DQ19))&lt;=DQ$79,"OK","Commentary Required")))</f>
        <v>OK</v>
      </c>
      <c r="DR78" s="76" t="str" cm="1">
        <f t="array" aca="1" ref="DR78" ca="1">IF(DR$76="N/A","OK",IF(DR$76="Commentary Required","Commentary Required",IF(ABS(INDIRECT("B.G.TR.2."&amp;DR$75&amp;"!T97")-SUM(DR17:DT17,DR20:DT20))&lt;=DR$79,"OK","Commentary Required")))</f>
        <v>OK</v>
      </c>
      <c r="DS78" s="78"/>
      <c r="DT78" s="78"/>
      <c r="DU78" s="76" t="str" cm="1">
        <f t="array" aca="1" ref="DU78" ca="1">IF(DU$76="N/A","OK",IF(DU$76="Commentary Required","Commentary Required",IF(ABS(INDIRECT("B.G.TR.2."&amp;DU$75&amp;"!T97")-SUM(DU16,DU19))&lt;=DU$79,"OK","Commentary Required")))</f>
        <v>OK</v>
      </c>
      <c r="DV78" s="76" t="str" cm="1">
        <f t="array" aca="1" ref="DV78" ca="1">IF(DV$76="N/A","OK",IF(DV$76="Commentary Required","Commentary Required",IF(ABS(INDIRECT("B.G.TR.2."&amp;DV$75&amp;"!T97")-SUM(DV16,DV19))&lt;=DV$79,"OK","Commentary Required")))</f>
        <v>OK</v>
      </c>
      <c r="DW78" s="76" t="str" cm="1">
        <f t="array" aca="1" ref="DW78" ca="1">IF(DW$76="N/A","OK",IF(DW$76="Commentary Required","Commentary Required",IF(ABS(INDIRECT("B.G.TR.2."&amp;DW$75&amp;"!T97")-SUM(DW16,DW19))&lt;=DW$79,"OK","Commentary Required")))</f>
        <v>OK</v>
      </c>
      <c r="DX78" s="76" t="str" cm="1">
        <f t="array" aca="1" ref="DX78" ca="1">IF(DX$76="N/A","OK",IF(DX$76="Commentary Required","Commentary Required",IF(ABS(INDIRECT("B.G.TR.2."&amp;DX$75&amp;"!T97")-SUM(DX16,DX19))&lt;=DX$79,"OK","Commentary Required")))</f>
        <v>OK</v>
      </c>
      <c r="DY78" s="76" t="str" cm="1">
        <f t="array" aca="1" ref="DY78" ca="1">IF(DY$76="N/A","OK",IF(DY$76="Commentary Required","Commentary Required",IF(ABS(INDIRECT("B.G.TR.2."&amp;DY$75&amp;"!T97")-SUM(DY16,DY19))&lt;=DY$79,"OK","Commentary Required")))</f>
        <v>OK</v>
      </c>
      <c r="DZ78" s="76" t="str" cm="1">
        <f t="array" aca="1" ref="DZ78" ca="1">IF(DZ$76="N/A","OK",IF(DZ$76="Commentary Required","Commentary Required",IF(ABS(INDIRECT("B.G.TR.2."&amp;DZ$75&amp;"!T97")-SUM(DZ16,DZ19))&lt;=DZ$79,"OK","Commentary Required")))</f>
        <v>OK</v>
      </c>
      <c r="EA78" s="78"/>
      <c r="EB78" s="76" t="str" cm="1">
        <f t="array" aca="1" ref="EB78" ca="1">IF(EB$76="N/A","OK",IF(EB$76="Commentary Required","Commentary Required",IF(ABS(INDIRECT("B.G.TR.2."&amp;EB$75&amp;"!T97")-SUM(EB16,EB19))&lt;=EB$79,"OK","Commentary Required")))</f>
        <v>OK</v>
      </c>
      <c r="EC78" s="76" t="str" cm="1">
        <f t="array" aca="1" ref="EC78" ca="1">IF(EC$76="N/A","OK",IF(EC$76="Commentary Required","Commentary Required",IF(ABS(INDIRECT("B.G.TR.2."&amp;EC$75&amp;"!T97")-SUM(EC16,EC19))&lt;=EC$79,"OK","Commentary Required")))</f>
        <v>OK</v>
      </c>
      <c r="ED78" s="76" t="str" cm="1">
        <f t="array" aca="1" ref="ED78" ca="1">IF(ED$76="N/A","OK",IF(ED$76="Commentary Required","Commentary Required",IF(ABS(INDIRECT("B.G.TR.2."&amp;ED$75&amp;"!T97")-SUM(ED16,ED19))&lt;=ED$79,"OK","Commentary Required")))</f>
        <v>OK</v>
      </c>
      <c r="EE78" s="76" t="str" cm="1">
        <f t="array" aca="1" ref="EE78" ca="1">IF(EE$76="N/A","OK",IF(EE$76="Commentary Required","Commentary Required",IF(ABS(INDIRECT("B.G.TR.2."&amp;EE$75&amp;"!T97")-SUM(EE16,EE19))&lt;=EE$79,"OK","Commentary Required")))</f>
        <v>OK</v>
      </c>
      <c r="EF78" s="76" t="str" cm="1">
        <f t="array" aca="1" ref="EF78" ca="1">IF(EF$76="N/A","OK",IF(EF$76="Commentary Required","Commentary Required",IF(ABS(INDIRECT("B.G.TR.2."&amp;EF$75&amp;"!T97")-SUM(EF16,EF19))&lt;=EF$79,"OK","Commentary Required")))</f>
        <v>OK</v>
      </c>
      <c r="EG78" s="76" t="str" cm="1">
        <f t="array" aca="1" ref="EG78" ca="1">IF(EG$76="N/A","OK",IF(EG$76="Commentary Required","Commentary Required",IF(ABS(INDIRECT("B.G.TR.2."&amp;EG$75&amp;"!T97")-SUM(EG16,EG19))&lt;=EG$79,"OK","Commentary Required")))</f>
        <v>OK</v>
      </c>
      <c r="EH78" s="76" t="str" cm="1">
        <f t="array" aca="1" ref="EH78" ca="1">IF(EH$76="N/A","OK",IF(EH$76="Commentary Required","Commentary Required",IF(ABS(INDIRECT("B.G.TR.2."&amp;EH$75&amp;"!T97")-SUM(EH16,EH19))&lt;=EH$79,"OK","Commentary Required")))</f>
        <v>OK</v>
      </c>
      <c r="EI78" s="76" t="str" cm="1">
        <f t="array" aca="1" ref="EI78" ca="1">IF(EI$76="N/A","OK",IF(EI$76="Commentary Required","Commentary Required",IF(ABS(INDIRECT("B.G.TR.2."&amp;EI$75&amp;"!T97")-SUM(EI16,EI19))&lt;=EI$79,"OK","Commentary Required")))</f>
        <v>OK</v>
      </c>
      <c r="EJ78" s="76" t="str" cm="1">
        <f t="array" aca="1" ref="EJ78" ca="1">IF(EJ$76="N/A","OK",IF(EJ$76="Commentary Required","Commentary Required",IF(ABS(INDIRECT("B.G.TR.2."&amp;EJ$75&amp;"!T97")-SUM(EJ16,EJ19))&lt;=EJ$79,"OK","Commentary Required")))</f>
        <v>OK</v>
      </c>
      <c r="EK78" s="76" t="str" cm="1">
        <f t="array" aca="1" ref="EK78" ca="1">IF(EK$76="N/A","OK",IF(EK$76="Commentary Required","Commentary Required",IF(ABS(INDIRECT("B.G.TR.2."&amp;EK$75&amp;"!T97")-SUM(EK16,EK19))&lt;=EK$79,"OK","Commentary Required")))</f>
        <v>OK</v>
      </c>
      <c r="EL78" s="76" t="str" cm="1">
        <f t="array" aca="1" ref="EL78" ca="1">IF(EL$76="N/A","OK",IF(EL$76="Commentary Required","Commentary Required",IF(ABS(INDIRECT("B.G.TR.2."&amp;EL$75&amp;"!T97")-SUM(EL16,EL19))&lt;=EL$79,"OK","Commentary Required")))</f>
        <v>OK</v>
      </c>
      <c r="EM78" s="78"/>
      <c r="EN78" s="76" t="str" cm="1">
        <f t="array" aca="1" ref="EN78" ca="1">IF(EN$76="N/A","OK",IF(EN$76="Commentary Required","Commentary Required",IF(ABS(INDIRECT("B.G.TR.2."&amp;EN$75&amp;"!T97")-SUM(EN16,EN19))&lt;=EN$79,"OK","Commentary Required")))</f>
        <v>OK</v>
      </c>
      <c r="EO78" s="76" t="str" cm="1">
        <f t="array" aca="1" ref="EO78" ca="1">IF(EO$76="N/A","OK",IF(EO$76="Commentary Required","Commentary Required",IF(ABS(INDIRECT("B.G.TR.2."&amp;EO$75&amp;"!T97")-SUM(EO16,EO19))&lt;=EO$79,"OK","Commentary Required")))</f>
        <v>OK</v>
      </c>
      <c r="EP78" s="76" t="str" cm="1">
        <f t="array" aca="1" ref="EP78" ca="1">IF(EP$76="N/A","OK",IF(EP$76="Commentary Required","Commentary Required",IF(ABS(INDIRECT("B.G.TR.2."&amp;EP$75&amp;"!T97")-SUM(EP17:ER17,EP20:ER20))&lt;=EP$79,"OK","Commentary Required")))</f>
        <v>OK</v>
      </c>
      <c r="EQ78" s="78"/>
      <c r="ER78" s="78"/>
      <c r="ES78" s="76" t="str" cm="1">
        <f t="array" aca="1" ref="ES78" ca="1">IF(ES$76="N/A","OK",IF(ES$76="Commentary Required","Commentary Required",IF(ABS(INDIRECT("B.G.TR.2."&amp;ES$75&amp;"!T97")-SUM(ES16,ES19))&lt;=ES$79,"OK","Commentary Required")))</f>
        <v>OK</v>
      </c>
      <c r="ET78" s="76" t="str" cm="1">
        <f t="array" aca="1" ref="ET78" ca="1">IF(ET$76="N/A","OK",IF(ET$76="Commentary Required","Commentary Required",IF(ABS(INDIRECT("B.G.TR.2."&amp;ET$75&amp;"!T97")-SUM(ET16,ET19))&lt;=ET$79,"OK","Commentary Required")))</f>
        <v>OK</v>
      </c>
      <c r="EU78" s="76" t="str" cm="1">
        <f t="array" aca="1" ref="EU78" ca="1">IF(EU$76="N/A","OK",IF(EU$76="Commentary Required","Commentary Required",IF(ABS(INDIRECT("B.G.TR.2."&amp;EU$75&amp;"!T97")-SUM(EU16,EU19))&lt;=EU$79,"OK","Commentary Required")))</f>
        <v>OK</v>
      </c>
      <c r="EV78" s="76" t="str" cm="1">
        <f t="array" aca="1" ref="EV78" ca="1">IF(EV$76="N/A","OK",IF(EV$76="Commentary Required","Commentary Required",IF(ABS(INDIRECT("B.G.TR.2."&amp;EV$75&amp;"!T97")-SUM(EV16,EV19))&lt;=EV$79,"OK","Commentary Required")))</f>
        <v>OK</v>
      </c>
      <c r="EW78" s="76" t="str" cm="1">
        <f t="array" aca="1" ref="EW78" ca="1">IF(EW$76="N/A","OK",IF(EW$76="Commentary Required","Commentary Required",IF(ABS(INDIRECT("B.G.TR.2."&amp;EW$75&amp;"!T97")-SUM(EW16,EW19))&lt;=EW$79,"OK","Commentary Required")))</f>
        <v>OK</v>
      </c>
      <c r="EX78" s="76" t="str" cm="1">
        <f t="array" aca="1" ref="EX78" ca="1">IF(EX$76="N/A","OK",IF(EX$76="Commentary Required","Commentary Required",IF(ABS(INDIRECT("B.G.TR.2."&amp;EX$75&amp;"!T97")-SUM(EX16,EX19))&lt;=EX$79,"OK","Commentary Required")))</f>
        <v>OK</v>
      </c>
      <c r="EY78" s="74"/>
      <c r="EZ78" s="74"/>
    </row>
    <row r="79" spans="2:157" ht="14.65" customHeight="1">
      <c r="B79" s="195" t="s">
        <v>924</v>
      </c>
      <c r="C79" s="80"/>
      <c r="D79" s="75"/>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42">
        <v>1</v>
      </c>
      <c r="AG79" s="42">
        <v>1</v>
      </c>
      <c r="AH79" s="42">
        <v>1</v>
      </c>
      <c r="AI79" s="42">
        <v>1</v>
      </c>
      <c r="AJ79" s="42">
        <v>1</v>
      </c>
      <c r="AK79" s="42">
        <v>1</v>
      </c>
      <c r="AL79" s="42">
        <v>1</v>
      </c>
      <c r="AM79" s="42">
        <v>1</v>
      </c>
      <c r="AN79" s="42">
        <v>1</v>
      </c>
      <c r="AO79" s="42">
        <v>1</v>
      </c>
      <c r="AP79" s="42">
        <v>1</v>
      </c>
      <c r="AQ79" s="75"/>
      <c r="AR79" s="42">
        <v>1</v>
      </c>
      <c r="AS79" s="42">
        <v>1</v>
      </c>
      <c r="AT79" s="42">
        <v>1</v>
      </c>
      <c r="AU79" s="75"/>
      <c r="AV79" s="75"/>
      <c r="AW79" s="42">
        <v>1</v>
      </c>
      <c r="AX79" s="42">
        <v>1</v>
      </c>
      <c r="AY79" s="42">
        <v>1</v>
      </c>
      <c r="AZ79" s="42">
        <v>1</v>
      </c>
      <c r="BA79" s="42">
        <v>1</v>
      </c>
      <c r="BB79" s="42">
        <v>1</v>
      </c>
      <c r="BC79" s="75"/>
      <c r="BD79" s="42">
        <v>1</v>
      </c>
      <c r="BE79" s="42">
        <v>1</v>
      </c>
      <c r="BF79" s="42">
        <v>1</v>
      </c>
      <c r="BG79" s="42">
        <v>1</v>
      </c>
      <c r="BH79" s="42">
        <v>1</v>
      </c>
      <c r="BI79" s="42">
        <v>1</v>
      </c>
      <c r="BJ79" s="42">
        <v>1</v>
      </c>
      <c r="BK79" s="42">
        <v>1</v>
      </c>
      <c r="BL79" s="42">
        <v>1</v>
      </c>
      <c r="BM79" s="42">
        <v>1</v>
      </c>
      <c r="BN79" s="42">
        <v>1</v>
      </c>
      <c r="BO79" s="75"/>
      <c r="BP79" s="42">
        <v>1</v>
      </c>
      <c r="BQ79" s="42">
        <v>1</v>
      </c>
      <c r="BR79" s="42">
        <v>1</v>
      </c>
      <c r="BS79" s="75"/>
      <c r="BT79" s="75"/>
      <c r="BU79" s="42">
        <v>1</v>
      </c>
      <c r="BV79" s="42">
        <v>1</v>
      </c>
      <c r="BW79" s="42">
        <v>1</v>
      </c>
      <c r="BX79" s="42">
        <v>1</v>
      </c>
      <c r="BY79" s="42">
        <v>1</v>
      </c>
      <c r="BZ79" s="42">
        <v>1</v>
      </c>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42">
        <v>1</v>
      </c>
      <c r="DE79" s="42">
        <v>1</v>
      </c>
      <c r="DF79" s="42">
        <v>1</v>
      </c>
      <c r="DG79" s="42">
        <v>1</v>
      </c>
      <c r="DH79" s="42">
        <v>1</v>
      </c>
      <c r="DI79" s="42">
        <v>1</v>
      </c>
      <c r="DJ79" s="42">
        <v>1</v>
      </c>
      <c r="DK79" s="42">
        <v>1</v>
      </c>
      <c r="DL79" s="42">
        <v>1</v>
      </c>
      <c r="DM79" s="42">
        <v>1</v>
      </c>
      <c r="DN79" s="42">
        <v>1</v>
      </c>
      <c r="DO79" s="75"/>
      <c r="DP79" s="42">
        <v>1</v>
      </c>
      <c r="DQ79" s="42">
        <v>1</v>
      </c>
      <c r="DR79" s="42">
        <v>1</v>
      </c>
      <c r="DS79" s="75"/>
      <c r="DT79" s="75"/>
      <c r="DU79" s="42">
        <v>1</v>
      </c>
      <c r="DV79" s="42">
        <v>1</v>
      </c>
      <c r="DW79" s="42">
        <v>1</v>
      </c>
      <c r="DX79" s="42">
        <v>1</v>
      </c>
      <c r="DY79" s="42">
        <v>1</v>
      </c>
      <c r="DZ79" s="42">
        <v>1</v>
      </c>
      <c r="EA79" s="75"/>
      <c r="EB79" s="42">
        <v>1</v>
      </c>
      <c r="EC79" s="42">
        <v>1</v>
      </c>
      <c r="ED79" s="42">
        <v>1</v>
      </c>
      <c r="EE79" s="42">
        <v>1</v>
      </c>
      <c r="EF79" s="42">
        <v>1</v>
      </c>
      <c r="EG79" s="42">
        <v>1</v>
      </c>
      <c r="EH79" s="42">
        <v>1</v>
      </c>
      <c r="EI79" s="42">
        <v>1</v>
      </c>
      <c r="EJ79" s="42">
        <v>1</v>
      </c>
      <c r="EK79" s="42">
        <v>1</v>
      </c>
      <c r="EL79" s="42">
        <v>1</v>
      </c>
      <c r="EM79" s="75"/>
      <c r="EN79" s="42">
        <v>1</v>
      </c>
      <c r="EO79" s="42">
        <v>1</v>
      </c>
      <c r="EP79" s="42">
        <v>1</v>
      </c>
      <c r="EQ79" s="75"/>
      <c r="ER79" s="75"/>
      <c r="ES79" s="42">
        <v>1</v>
      </c>
      <c r="ET79" s="42">
        <v>1</v>
      </c>
      <c r="EU79" s="42">
        <v>1</v>
      </c>
      <c r="EV79" s="42">
        <v>1</v>
      </c>
      <c r="EW79" s="42">
        <v>1</v>
      </c>
      <c r="EX79" s="42">
        <v>1</v>
      </c>
      <c r="EY79" s="74"/>
      <c r="EZ79" s="74"/>
    </row>
    <row r="80" spans="2:157" ht="14.65" customHeight="1">
      <c r="B80" s="195" t="s">
        <v>529</v>
      </c>
      <c r="C80" s="82"/>
      <c r="D80" s="90"/>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212"/>
      <c r="AG80" s="212"/>
      <c r="AH80" s="212"/>
      <c r="AI80" s="212"/>
      <c r="AJ80" s="212"/>
      <c r="AK80" s="212"/>
      <c r="AL80" s="212"/>
      <c r="AM80" s="212"/>
      <c r="AN80" s="212"/>
      <c r="AO80" s="212"/>
      <c r="AP80" s="212"/>
      <c r="AQ80" s="84"/>
      <c r="AR80" s="212"/>
      <c r="AS80" s="212"/>
      <c r="AT80" s="212"/>
      <c r="AU80" s="84"/>
      <c r="AV80" s="84"/>
      <c r="AW80" s="212"/>
      <c r="AX80" s="212"/>
      <c r="AY80" s="212"/>
      <c r="AZ80" s="212"/>
      <c r="BA80" s="212"/>
      <c r="BB80" s="212"/>
      <c r="BC80" s="84"/>
      <c r="BD80" s="212"/>
      <c r="BE80" s="212"/>
      <c r="BF80" s="212"/>
      <c r="BG80" s="212"/>
      <c r="BH80" s="212"/>
      <c r="BI80" s="212"/>
      <c r="BJ80" s="212"/>
      <c r="BK80" s="212"/>
      <c r="BL80" s="212"/>
      <c r="BM80" s="212"/>
      <c r="BN80" s="212"/>
      <c r="BO80" s="84"/>
      <c r="BP80" s="212"/>
      <c r="BQ80" s="212"/>
      <c r="BR80" s="212"/>
      <c r="BS80" s="84"/>
      <c r="BT80" s="84"/>
      <c r="BU80" s="212"/>
      <c r="BV80" s="212"/>
      <c r="BW80" s="212"/>
      <c r="BX80" s="212"/>
      <c r="BY80" s="212"/>
      <c r="BZ80" s="212"/>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212"/>
      <c r="DE80" s="212"/>
      <c r="DF80" s="212"/>
      <c r="DG80" s="212"/>
      <c r="DH80" s="212"/>
      <c r="DI80" s="212"/>
      <c r="DJ80" s="212"/>
      <c r="DK80" s="212"/>
      <c r="DL80" s="212"/>
      <c r="DM80" s="212"/>
      <c r="DN80" s="212"/>
      <c r="DO80" s="84"/>
      <c r="DP80" s="212"/>
      <c r="DQ80" s="212"/>
      <c r="DR80" s="212"/>
      <c r="DS80" s="84"/>
      <c r="DT80" s="84"/>
      <c r="DU80" s="212"/>
      <c r="DV80" s="212"/>
      <c r="DW80" s="212"/>
      <c r="DX80" s="212"/>
      <c r="DY80" s="212"/>
      <c r="DZ80" s="212"/>
      <c r="EA80" s="84"/>
      <c r="EB80" s="212"/>
      <c r="EC80" s="212"/>
      <c r="ED80" s="212"/>
      <c r="EE80" s="212"/>
      <c r="EF80" s="212"/>
      <c r="EG80" s="212"/>
      <c r="EH80" s="212"/>
      <c r="EI80" s="212"/>
      <c r="EJ80" s="212"/>
      <c r="EK80" s="212"/>
      <c r="EL80" s="212"/>
      <c r="EM80" s="84"/>
      <c r="EN80" s="212"/>
      <c r="EO80" s="212"/>
      <c r="EP80" s="212"/>
      <c r="EQ80" s="84"/>
      <c r="ER80" s="84"/>
      <c r="ES80" s="212"/>
      <c r="ET80" s="212"/>
      <c r="EU80" s="212"/>
      <c r="EV80" s="212"/>
      <c r="EW80" s="212"/>
      <c r="EX80" s="212"/>
      <c r="EY80" s="83"/>
      <c r="EZ80" s="83"/>
      <c r="FA80" s="22"/>
    </row>
    <row r="81" spans="2:4" ht="14.65" customHeight="1">
      <c r="B81" s="41"/>
      <c r="C81" s="41"/>
      <c r="D81" s="41"/>
    </row>
    <row r="82" spans="2:4" ht="14.65" customHeight="1">
      <c r="B82" s="41" t="s">
        <v>925</v>
      </c>
      <c r="C82" s="41"/>
      <c r="D82" s="41"/>
    </row>
    <row r="83" spans="2:4" ht="14.65" customHeight="1">
      <c r="B83" s="195" t="s">
        <v>789</v>
      </c>
      <c r="C83" s="196"/>
      <c r="D83" s="42" t="str">
        <f>IF(COUNTIFS(D18:EZ18,"&gt;0")&gt;0,"Commentary Required","OK")</f>
        <v>OK</v>
      </c>
    </row>
    <row r="84" spans="2:4" ht="14.65" customHeight="1">
      <c r="B84" s="195" t="s">
        <v>933</v>
      </c>
      <c r="C84" s="196"/>
      <c r="D84" s="42" t="str">
        <f>IF(COUNTIFS(D20:EZ20,"&gt;0")&gt;0,"Commentary Required","OK")</f>
        <v>OK</v>
      </c>
    </row>
    <row r="85" spans="2:4" ht="14.65" customHeight="1">
      <c r="B85" s="195" t="s">
        <v>936</v>
      </c>
      <c r="C85" s="196"/>
      <c r="D85" s="42" t="str">
        <f>IF(COUNTIFS(D32:EZ32,"&gt;0")&gt;0,"Commentary Required","OK")</f>
        <v>OK</v>
      </c>
    </row>
    <row r="86" spans="2:4" ht="14.65" customHeight="1">
      <c r="B86" s="195" t="s">
        <v>937</v>
      </c>
      <c r="C86" s="196"/>
      <c r="D86" s="42" t="str">
        <f>IF(COUNTIFS(D33:EZ33,"&gt;0")&gt;0,"Commentary Required","OK")</f>
        <v>OK</v>
      </c>
    </row>
    <row r="87" spans="2:4" ht="14.65" customHeight="1">
      <c r="B87" s="195" t="s">
        <v>939</v>
      </c>
      <c r="C87" s="196"/>
      <c r="D87" s="42" t="str">
        <f>IF(COUNTIFS(D35:EZ35,"&gt;0")&gt;0,"Commentary Required","OK")</f>
        <v>OK</v>
      </c>
    </row>
    <row r="88" spans="2:4" ht="14.85" customHeight="1">
      <c r="B88" s="6" t="s">
        <v>808</v>
      </c>
      <c r="C88" s="196"/>
      <c r="D88" s="42" t="str">
        <f>IF(COUNTIFS(D40:EZ40,"&gt;0")&gt;0,"Commentary Required","OK")</f>
        <v>OK</v>
      </c>
    </row>
    <row r="89" spans="2:4" ht="14.85" customHeight="1">
      <c r="B89" s="195" t="s">
        <v>529</v>
      </c>
      <c r="C89" s="196"/>
      <c r="D89" s="212"/>
    </row>
    <row r="90" spans="2:4" ht="14.85" customHeight="1"/>
    <row r="91" spans="2:4" ht="14.85" customHeight="1">
      <c r="B91" s="215" t="s">
        <v>989</v>
      </c>
      <c r="C91" s="85" t="str">
        <f>IF(AND(OR('B.G.R.1 GI Results (Total)'!$C$6 = "Direct Insurer",'B.G.R.1 GI Results (Total)'!$C$6 = "Captive Insurer",'B.G.R.1 GI Results (Total)'!$C$6 = "Lloyd's",'B.G.R.1 GI Results (Total)'!$C$6 = "Marine Insurer"),OR(COUNTIFS($AQ$16:$AQ$72,0)&lt;&gt;35,COUNTIFS($BC$16:$BC$72,0)&lt;&gt;35,COUNTIFS($DO$16:$DO$72,0)&lt;&gt;35,COUNTIFS($EA$16:$EA$72,0)&lt;&gt;35)),"Error","OK")</f>
        <v>OK</v>
      </c>
    </row>
    <row r="92" spans="2:4">
      <c r="C92" s="16"/>
    </row>
    <row r="93" spans="2:4">
      <c r="C93" s="16"/>
    </row>
    <row r="94" spans="2:4">
      <c r="C94" s="16"/>
    </row>
    <row r="95" spans="2:4">
      <c r="C95" s="16"/>
    </row>
    <row r="96" spans="2:4">
      <c r="C96" s="16"/>
    </row>
    <row r="97" spans="3:3">
      <c r="C97" s="16"/>
    </row>
    <row r="98" spans="3:3">
      <c r="C98" s="16"/>
    </row>
    <row r="99" spans="3:3">
      <c r="C99" s="16"/>
    </row>
    <row r="100" spans="3:3">
      <c r="C100" s="16"/>
    </row>
    <row r="101" spans="3:3">
      <c r="C101" s="16"/>
    </row>
    <row r="104" spans="3:3">
      <c r="C104" s="16"/>
    </row>
    <row r="105" spans="3:3">
      <c r="C105" s="16"/>
    </row>
    <row r="106" spans="3:3">
      <c r="C106" s="16"/>
    </row>
    <row r="107" spans="3:3">
      <c r="C107" s="16"/>
    </row>
    <row r="108" spans="3:3">
      <c r="C108" s="16"/>
    </row>
    <row r="109" spans="3:3">
      <c r="C109" s="16"/>
    </row>
    <row r="110" spans="3:3">
      <c r="C110" s="16"/>
    </row>
    <row r="111" spans="3:3">
      <c r="C111" s="16"/>
    </row>
    <row r="112" spans="3:3">
      <c r="C112" s="16"/>
    </row>
    <row r="113" spans="3:3">
      <c r="C113" s="16"/>
    </row>
    <row r="114" spans="3:3">
      <c r="C114" s="16"/>
    </row>
    <row r="115" spans="3:3">
      <c r="C115" s="16"/>
    </row>
    <row r="116" spans="3:3">
      <c r="C116" s="16"/>
    </row>
    <row r="117" spans="3:3">
      <c r="C117" s="16"/>
    </row>
    <row r="118" spans="3:3">
      <c r="C118" s="16"/>
    </row>
    <row r="119" spans="3:3">
      <c r="C119" s="16"/>
    </row>
    <row r="120" spans="3:3">
      <c r="C120" s="16"/>
    </row>
    <row r="121" spans="3:3">
      <c r="C121" s="16"/>
    </row>
    <row r="122" spans="3:3">
      <c r="C122" s="16"/>
    </row>
    <row r="123" spans="3:3">
      <c r="C123" s="16"/>
    </row>
    <row r="124" spans="3:3">
      <c r="C124" s="16"/>
    </row>
    <row r="125" spans="3:3">
      <c r="C125" s="16"/>
    </row>
    <row r="126" spans="3:3">
      <c r="C126" s="16"/>
    </row>
    <row r="127" spans="3:3">
      <c r="C127" s="16"/>
    </row>
    <row r="128" spans="3:3">
      <c r="C128" s="16"/>
    </row>
    <row r="129" spans="3:3">
      <c r="C129" s="16"/>
    </row>
    <row r="130" spans="3:3">
      <c r="C130" s="16"/>
    </row>
    <row r="131" spans="3:3">
      <c r="C131" s="16"/>
    </row>
    <row r="132" spans="3:3">
      <c r="C132" s="16"/>
    </row>
    <row r="133" spans="3:3">
      <c r="C133" s="16"/>
    </row>
    <row r="134" spans="3:3">
      <c r="C134" s="16"/>
    </row>
    <row r="135" spans="3:3">
      <c r="C135" s="16"/>
    </row>
    <row r="136" spans="3:3">
      <c r="C136" s="16"/>
    </row>
    <row r="137" spans="3:3">
      <c r="C137" s="16"/>
    </row>
    <row r="138" spans="3:3">
      <c r="C138" s="16"/>
    </row>
    <row r="139" spans="3:3">
      <c r="C139" s="16"/>
    </row>
    <row r="140" spans="3:3">
      <c r="C140" s="16"/>
    </row>
    <row r="141" spans="3:3">
      <c r="C141" s="16"/>
    </row>
    <row r="142" spans="3:3">
      <c r="C142" s="16"/>
    </row>
    <row r="143" spans="3:3">
      <c r="C143" s="16"/>
    </row>
  </sheetData>
  <sheetProtection insertHyperlinks="0"/>
  <mergeCells count="327">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CM13:CM14"/>
    <mergeCell ref="CN13:CP13"/>
    <mergeCell ref="CQ13:CQ14"/>
    <mergeCell ref="CR13:CR14"/>
    <mergeCell ref="CS13:CT13"/>
    <mergeCell ref="CU13:CW13"/>
    <mergeCell ref="BZ13:BZ14"/>
    <mergeCell ref="CA13:CA14"/>
    <mergeCell ref="CB13:CE13"/>
    <mergeCell ref="CF13:CG13"/>
    <mergeCell ref="CH13:CH14"/>
    <mergeCell ref="CI13:CL13"/>
    <mergeCell ref="DI13:DI14"/>
    <mergeCell ref="DJ13:DJ14"/>
    <mergeCell ref="DK13:DK14"/>
    <mergeCell ref="DL13:DM13"/>
    <mergeCell ref="DN13:DN14"/>
    <mergeCell ref="DO13:DO14"/>
    <mergeCell ref="CX13:CY13"/>
    <mergeCell ref="CZ13:DB13"/>
    <mergeCell ref="DC13:DC14"/>
    <mergeCell ref="DD13:DD14"/>
    <mergeCell ref="DE13:DE14"/>
    <mergeCell ref="DF13:DH13"/>
    <mergeCell ref="EA13:EA14"/>
    <mergeCell ref="EB13:EB14"/>
    <mergeCell ref="EC13:EC14"/>
    <mergeCell ref="ED13:EF13"/>
    <mergeCell ref="DP13:DP14"/>
    <mergeCell ref="DQ13:DQ14"/>
    <mergeCell ref="DR13:DT13"/>
    <mergeCell ref="DU13:DU14"/>
    <mergeCell ref="DV13:DV14"/>
    <mergeCell ref="DW13:DW14"/>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S28:S29"/>
    <mergeCell ref="T28:T29"/>
    <mergeCell ref="U28:V28"/>
    <mergeCell ref="W28:Y28"/>
    <mergeCell ref="Z28:AA28"/>
    <mergeCell ref="AB28:AD28"/>
    <mergeCell ref="D28:G28"/>
    <mergeCell ref="H28:I28"/>
    <mergeCell ref="J28:J29"/>
    <mergeCell ref="K28:N28"/>
    <mergeCell ref="O28:O29"/>
    <mergeCell ref="P28:R28"/>
    <mergeCell ref="AM28:AM29"/>
    <mergeCell ref="AN28:AO28"/>
    <mergeCell ref="AQ28:AQ29"/>
    <mergeCell ref="AR28:AR29"/>
    <mergeCell ref="AS28:AS29"/>
    <mergeCell ref="AT28:AV28"/>
    <mergeCell ref="AE28:AE29"/>
    <mergeCell ref="AF28:AF29"/>
    <mergeCell ref="AG28:AG29"/>
    <mergeCell ref="AH28:AJ28"/>
    <mergeCell ref="AK28:AK29"/>
    <mergeCell ref="AL28:AL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BW28:BW29"/>
    <mergeCell ref="BX28:BY28"/>
    <mergeCell ref="CA28:CA29"/>
    <mergeCell ref="CB28:CE28"/>
    <mergeCell ref="CF28:CG28"/>
    <mergeCell ref="CH28:CH29"/>
    <mergeCell ref="BO28:BO29"/>
    <mergeCell ref="BP28:BP29"/>
    <mergeCell ref="BQ28:BQ29"/>
    <mergeCell ref="BR28:BT28"/>
    <mergeCell ref="BU28:BU29"/>
    <mergeCell ref="BV28:BV29"/>
    <mergeCell ref="EB28:EB29"/>
    <mergeCell ref="EC28:EC29"/>
    <mergeCell ref="DL28:DM28"/>
    <mergeCell ref="DO28:DO29"/>
    <mergeCell ref="DP28:DP29"/>
    <mergeCell ref="DQ28:DQ29"/>
    <mergeCell ref="DR28:DT28"/>
    <mergeCell ref="DU28:DU29"/>
    <mergeCell ref="EV28:EW2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AX57:AX58"/>
    <mergeCell ref="AY57:AY58"/>
    <mergeCell ref="AZ57:BA57"/>
    <mergeCell ref="AL57:AL58"/>
    <mergeCell ref="AM57:AM58"/>
    <mergeCell ref="AN57:AO57"/>
    <mergeCell ref="AP57:AP58"/>
    <mergeCell ref="AQ57:AQ58"/>
    <mergeCell ref="AR57:AR58"/>
    <mergeCell ref="BJ57:BJ58"/>
    <mergeCell ref="BK57:BK58"/>
    <mergeCell ref="BL57:BM57"/>
    <mergeCell ref="BN57:BN58"/>
    <mergeCell ref="BO57:BO58"/>
    <mergeCell ref="BP57:BP58"/>
    <mergeCell ref="BB57:BB58"/>
    <mergeCell ref="BC57:BC58"/>
    <mergeCell ref="BD57:BD58"/>
    <mergeCell ref="BE57:BE58"/>
    <mergeCell ref="BF57:BH57"/>
    <mergeCell ref="BI57:BI58"/>
    <mergeCell ref="BZ57:BZ58"/>
    <mergeCell ref="CA57:CA58"/>
    <mergeCell ref="CB57:CE57"/>
    <mergeCell ref="CF57:CG57"/>
    <mergeCell ref="CH57:CH58"/>
    <mergeCell ref="CI57:CL57"/>
    <mergeCell ref="BQ57:BQ58"/>
    <mergeCell ref="BR57:BT57"/>
    <mergeCell ref="BU57:BU58"/>
    <mergeCell ref="BV57:BV58"/>
    <mergeCell ref="BW57:BW58"/>
    <mergeCell ref="BX57:BY57"/>
    <mergeCell ref="CX57:CY57"/>
    <mergeCell ref="CZ57:DB57"/>
    <mergeCell ref="DC57:DC58"/>
    <mergeCell ref="DD57:DD58"/>
    <mergeCell ref="DE57:DE58"/>
    <mergeCell ref="DF57:DH57"/>
    <mergeCell ref="CM57:CM58"/>
    <mergeCell ref="CN57:CP57"/>
    <mergeCell ref="CQ57:CQ58"/>
    <mergeCell ref="CR57:CR58"/>
    <mergeCell ref="CS57:CT57"/>
    <mergeCell ref="CU57:CW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EV57:EW57"/>
    <mergeCell ref="EX57:EX58"/>
    <mergeCell ref="EY57:EY58"/>
    <mergeCell ref="EN57:EN58"/>
    <mergeCell ref="EO57:EO58"/>
    <mergeCell ref="EP57:ER57"/>
    <mergeCell ref="ES57:ES58"/>
    <mergeCell ref="ET57:ET58"/>
    <mergeCell ref="EU57:EU58"/>
  </mergeCells>
  <conditionalFormatting sqref="C91">
    <cfRule type="cellIs" dxfId="57" priority="1" operator="equal">
      <formula>"OK"</formula>
    </cfRule>
    <cfRule type="expression" dxfId="56" priority="2">
      <formula>OR(C91="Error",C91="ERROR")</formula>
    </cfRule>
    <cfRule type="cellIs" dxfId="55" priority="3" operator="equal">
      <formula>"Commentary Required"</formula>
    </cfRule>
  </conditionalFormatting>
  <conditionalFormatting sqref="C76:AE76 C77:EX78">
    <cfRule type="expression" dxfId="54" priority="8">
      <formula>OR(C76="Error",C76="ERROR")</formula>
    </cfRule>
    <cfRule type="cellIs" dxfId="53" priority="9" operator="equal">
      <formula>"Commentary Required"</formula>
    </cfRule>
  </conditionalFormatting>
  <conditionalFormatting sqref="C76:EX78">
    <cfRule type="cellIs" dxfId="52" priority="4" operator="equal">
      <formula>"OK"</formula>
    </cfRule>
  </conditionalFormatting>
  <conditionalFormatting sqref="D83:D88">
    <cfRule type="cellIs" dxfId="51" priority="6" operator="equal">
      <formula>"OK"</formula>
    </cfRule>
    <cfRule type="cellIs" dxfId="50" priority="7" operator="equal">
      <formula>"Commentary Required"</formula>
    </cfRule>
  </conditionalFormatting>
  <conditionalFormatting sqref="AF76:EX76">
    <cfRule type="cellIs" dxfId="49" priority="5" operator="equal">
      <formula>"Commentary Required"</formula>
    </cfRule>
  </conditionalFormatting>
  <dataValidations count="3">
    <dataValidation type="list" allowBlank="1" showInputMessage="1" showErrorMessage="1" sqref="D6" xr:uid="{1BEBB466-08BD-46B1-B5D0-C8FFE14AB450}">
      <formula1>"1,2,3,4,5,6,7,8,9,10,11,12"</formula1>
    </dataValidation>
    <dataValidation type="whole" allowBlank="1" showInputMessage="1" showErrorMessage="1" sqref="C7:D7" xr:uid="{53515F49-695D-46A6-B8D7-CE695844F4BC}">
      <formula1>1900</formula1>
      <formula2>2500</formula2>
    </dataValidation>
    <dataValidation type="decimal" allowBlank="1" showInputMessage="1" showErrorMessage="1" errorTitle="Error" error="Please enter a number of +/- 11 digits" sqref="EN69:EX72 EB69:EL72 DP69:DZ72 DD69:DN72 BP69:BZ72 BD69:BN72 AR69:BB72 AF69:AP72 EN64:EX67 EB64:EL67 DP64:DZ67 DD64:DN67 BP64:BZ67 BD64:BN67 AR64:BB67 AF64:AP67 EN61:EX62 EB61:EL62 DP61:DZ62 DD61:DN62 BP61:BZ62 BD61:BN62 AR61:BB62 AF61:AP62 EN50:EX50 EB50:EL50 DP50:DZ50 DD50:DN50 BP50:BZ50 BD50:BN50 AR50:BB50 AF50:AP50 EN48:EX48 EB48:EL48 DP48:DZ48 DD48:DN48 BP48:BZ48 BD48:BN48 AR48:BB48 AF48:AP48 EN44:EX46 EB44:EL46 DP44:DZ46 DD44:DN46 BP44:BZ46 BD44:BN46 AR44:BB46 AF44:AP46 EN39:EX42 EB39:EL42 DP39:DZ42 DD39:DN42 BP39:BZ42 BD39:BN42 AR39:BB42 AF39:AP42 EN35:EX37 EB35:EL37 DP35:DZ37 DD35:DN37 BP35:BZ37 BD35:BN37 AR35:BB37 AF35:AP37 EN31:EX33 EB31:EL33 DP31:DZ33 DD31:DN33 BP31:BZ33 BD31:BN33 AR31:BB33 AF31:AP33 EN20:EX21 EB20:EL21 DP20:DZ21 DD20:DN21 BP20:BZ21 BD20:BN21 AR20:BB21 AF20:AP21 EN17:EX18 EB17:EL18 DP17:DZ18 DD17:DN18 BP17:BZ18 BD17:BN18 AR17:BB18 AF17:AP18" xr:uid="{6CC2053B-1A9B-43FE-B61D-B4501ABCB895}">
      <formula1>-99999999999</formula1>
      <formula2>99999999999</formula2>
    </dataValidation>
  </dataValidations>
  <pageMargins left="0.7" right="0.7" top="0.75" bottom="0.75" header="0.3" footer="0.3"/>
  <pageSetup paperSize="8" scale="34" fitToWidth="6" orientation="landscape" r:id="rId1"/>
  <colBreaks count="3" manualBreakCount="3">
    <brk id="43" max="74" man="1"/>
    <brk id="86" max="74" man="1"/>
    <brk id="131" max="74" man="1"/>
  </colBreaks>
  <drawing r:id="rId2"/>
  <legacyDrawing r:id="rId3"/>
  <controls>
    <mc:AlternateContent xmlns:mc="http://schemas.openxmlformats.org/markup-compatibility/2006">
      <mc:Choice Requires="x14">
        <control shapeId="6145" r:id="rId4" name="BGR1B_Clear_Worksheet">
          <controlPr defaultSize="0" autoLine="0" r:id="rId5">
            <anchor moveWithCells="1">
              <from>
                <xdr:col>4</xdr:col>
                <xdr:colOff>66675</xdr:colOff>
                <xdr:row>2</xdr:row>
                <xdr:rowOff>0</xdr:rowOff>
              </from>
              <to>
                <xdr:col>5</xdr:col>
                <xdr:colOff>295275</xdr:colOff>
                <xdr:row>3</xdr:row>
                <xdr:rowOff>133350</xdr:rowOff>
              </to>
            </anchor>
          </controlPr>
        </control>
      </mc:Choice>
      <mc:Fallback>
        <control shapeId="6145" r:id="rId4" name="BGR1B_Clear_Worksheet"/>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1272-6A17-4C3A-A7AB-236AE081D87E}">
  <sheetPr codeName="Sheet40">
    <pageSetUpPr fitToPage="1"/>
  </sheetPr>
  <dimension ref="A1:EZ90"/>
  <sheetViews>
    <sheetView showGridLines="0" topLeftCell="C1" zoomScaleNormal="100" workbookViewId="0">
      <selection activeCell="C1" sqref="C1"/>
    </sheetView>
  </sheetViews>
  <sheetFormatPr defaultColWidth="8.42578125" defaultRowHeight="14.25"/>
  <cols>
    <col min="1" max="1" width="1.5703125" style="102" hidden="1" customWidth="1"/>
    <col min="2" max="2" width="1.7109375" style="102" hidden="1" customWidth="1"/>
    <col min="3" max="3" width="34.42578125" style="102" customWidth="1"/>
    <col min="4" max="4" width="70.5703125" style="103" customWidth="1"/>
    <col min="5" max="5" width="18" style="102" customWidth="1"/>
    <col min="6" max="26" width="18.42578125" style="102" customWidth="1"/>
    <col min="27" max="16384" width="8.42578125" style="102"/>
  </cols>
  <sheetData>
    <row r="1" spans="1:156" s="10" customFormat="1" ht="15" customHeight="1">
      <c r="A1" s="87"/>
      <c r="B1" s="87"/>
      <c r="C1" s="11" t="s">
        <v>990</v>
      </c>
      <c r="D1" s="161"/>
      <c r="E1" s="11"/>
      <c r="F1" s="11"/>
      <c r="G1" s="11"/>
      <c r="H1" s="11"/>
      <c r="I1" s="11"/>
      <c r="J1" s="11"/>
      <c r="K1" s="11"/>
      <c r="L1" s="11"/>
      <c r="M1" s="11"/>
      <c r="N1" s="11"/>
      <c r="O1" s="11"/>
      <c r="P1" s="11"/>
      <c r="Q1" s="11"/>
      <c r="R1" s="11"/>
      <c r="S1" s="11"/>
      <c r="T1" s="11"/>
      <c r="U1" s="11"/>
      <c r="V1" s="11"/>
      <c r="W1" s="11"/>
      <c r="X1" s="11"/>
      <c r="Y1" s="11"/>
      <c r="Z1" s="11"/>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row>
    <row r="2" spans="1:156" s="92" customFormat="1" ht="15" customHeight="1">
      <c r="C2" s="218" t="s">
        <v>532</v>
      </c>
      <c r="D2" s="219"/>
      <c r="E2" s="220"/>
      <c r="F2" s="220"/>
      <c r="G2" s="220"/>
      <c r="H2" s="220"/>
      <c r="I2" s="220"/>
      <c r="J2" s="220"/>
      <c r="K2" s="220"/>
      <c r="L2" s="220"/>
      <c r="M2" s="220"/>
      <c r="N2" s="220"/>
      <c r="O2" s="220"/>
      <c r="P2" s="220"/>
      <c r="Q2" s="221"/>
      <c r="R2" s="221"/>
      <c r="S2" s="221"/>
      <c r="T2" s="221"/>
      <c r="U2" s="221"/>
      <c r="V2" s="221"/>
      <c r="W2" s="222"/>
      <c r="X2" s="222"/>
      <c r="Y2" s="222"/>
    </row>
    <row r="3" spans="1:156" s="92" customFormat="1" ht="15" customHeight="1">
      <c r="C3" s="218" t="s">
        <v>533</v>
      </c>
      <c r="D3" s="223"/>
      <c r="E3" s="220"/>
      <c r="F3" s="220"/>
      <c r="G3" s="220"/>
      <c r="H3" s="220"/>
      <c r="I3" s="220"/>
      <c r="J3" s="220"/>
      <c r="K3" s="220"/>
      <c r="L3" s="220"/>
      <c r="M3" s="220"/>
      <c r="N3" s="220"/>
      <c r="O3" s="220"/>
      <c r="P3" s="220"/>
      <c r="Q3" s="224"/>
      <c r="R3" s="224"/>
      <c r="S3" s="224"/>
      <c r="T3" s="224"/>
      <c r="U3" s="224"/>
      <c r="V3" s="224"/>
      <c r="W3" s="222"/>
      <c r="X3" s="222"/>
      <c r="Y3" s="222"/>
    </row>
    <row r="4" spans="1:156" s="92" customFormat="1" ht="15" customHeight="1">
      <c r="C4" s="218" t="s">
        <v>534</v>
      </c>
      <c r="D4" s="219"/>
      <c r="E4" s="220"/>
      <c r="F4" s="220"/>
      <c r="G4" s="220"/>
      <c r="H4" s="220"/>
      <c r="I4" s="220"/>
      <c r="J4" s="220"/>
      <c r="K4" s="220"/>
      <c r="L4" s="220"/>
      <c r="M4" s="220"/>
      <c r="N4" s="220"/>
      <c r="O4" s="220"/>
      <c r="P4" s="220"/>
      <c r="Q4" s="221"/>
      <c r="R4" s="221"/>
      <c r="S4" s="221"/>
      <c r="T4" s="221"/>
      <c r="U4" s="221"/>
      <c r="V4" s="221"/>
      <c r="W4" s="222"/>
      <c r="X4" s="222"/>
      <c r="Y4" s="222"/>
    </row>
    <row r="5" spans="1:156" s="86" customFormat="1" ht="15" customHeight="1">
      <c r="C5" s="225"/>
      <c r="D5" s="226"/>
    </row>
    <row r="6" spans="1:156" s="92" customFormat="1" ht="40.5" customHeight="1">
      <c r="C6" s="227" t="s">
        <v>536</v>
      </c>
      <c r="D6" s="93"/>
      <c r="F6" s="94"/>
      <c r="H6" s="228">
        <v>1</v>
      </c>
      <c r="I6" s="228">
        <v>2</v>
      </c>
      <c r="J6" s="228">
        <v>3</v>
      </c>
      <c r="K6" s="228">
        <v>4</v>
      </c>
      <c r="L6" s="228">
        <v>5</v>
      </c>
      <c r="M6" s="228">
        <v>6</v>
      </c>
      <c r="N6" s="228">
        <v>7</v>
      </c>
      <c r="O6" s="228">
        <v>8</v>
      </c>
      <c r="P6" s="228">
        <v>9</v>
      </c>
      <c r="Q6" s="228">
        <v>10</v>
      </c>
      <c r="R6" s="228">
        <v>11</v>
      </c>
      <c r="S6" s="228">
        <v>12</v>
      </c>
    </row>
    <row r="7" spans="1:156" s="92" customFormat="1" ht="27" customHeight="1">
      <c r="C7" s="229" t="s">
        <v>537</v>
      </c>
      <c r="D7" s="93"/>
      <c r="F7" s="94"/>
      <c r="H7" s="228"/>
      <c r="I7" s="228"/>
      <c r="J7" s="228"/>
      <c r="K7" s="228"/>
      <c r="L7" s="228"/>
    </row>
    <row r="8" spans="1:156" s="86" customFormat="1" ht="15" customHeight="1">
      <c r="D8" s="226"/>
    </row>
    <row r="9" spans="1:156" s="86" customFormat="1" ht="15" customHeight="1">
      <c r="C9" s="230" t="s">
        <v>538</v>
      </c>
      <c r="D9" s="226"/>
    </row>
    <row r="10" spans="1:156" s="86" customFormat="1" ht="15" customHeight="1">
      <c r="C10" s="172" t="s">
        <v>991</v>
      </c>
      <c r="D10" s="200"/>
      <c r="E10" s="200"/>
      <c r="F10" s="200"/>
      <c r="G10" s="200"/>
      <c r="H10" s="200"/>
      <c r="I10" s="200"/>
      <c r="J10" s="200"/>
      <c r="K10" s="200"/>
      <c r="L10" s="200"/>
      <c r="M10" s="200"/>
      <c r="N10" s="200"/>
      <c r="O10" s="200"/>
      <c r="P10" s="200"/>
      <c r="Q10" s="200"/>
      <c r="R10" s="200"/>
      <c r="S10" s="200"/>
      <c r="T10" s="200"/>
      <c r="U10" s="200"/>
      <c r="V10" s="200"/>
      <c r="W10" s="200"/>
      <c r="X10" s="200"/>
      <c r="Y10" s="200"/>
      <c r="Z10" s="200"/>
    </row>
    <row r="11" spans="1:156" s="86" customFormat="1" ht="15" customHeight="1">
      <c r="C11" s="231"/>
      <c r="D11" s="226"/>
    </row>
    <row r="12" spans="1:156" s="86" customFormat="1" ht="27" customHeight="1">
      <c r="C12" s="179" t="s">
        <v>540</v>
      </c>
      <c r="D12" s="453" t="s">
        <v>541</v>
      </c>
      <c r="E12" s="454"/>
      <c r="F12" s="232" t="s">
        <v>542</v>
      </c>
      <c r="G12" s="232" t="s">
        <v>543</v>
      </c>
      <c r="H12" s="232" t="s">
        <v>544</v>
      </c>
      <c r="I12" s="232" t="s">
        <v>545</v>
      </c>
      <c r="J12" s="232" t="s">
        <v>546</v>
      </c>
      <c r="K12" s="232" t="s">
        <v>547</v>
      </c>
      <c r="L12" s="232" t="s">
        <v>548</v>
      </c>
      <c r="M12" s="232" t="s">
        <v>549</v>
      </c>
      <c r="N12" s="232" t="s">
        <v>550</v>
      </c>
      <c r="O12" s="232" t="s">
        <v>551</v>
      </c>
      <c r="P12" s="232" t="s">
        <v>552</v>
      </c>
      <c r="Q12" s="232" t="s">
        <v>553</v>
      </c>
      <c r="R12" s="232" t="s">
        <v>554</v>
      </c>
      <c r="S12" s="232" t="s">
        <v>555</v>
      </c>
      <c r="T12" s="232" t="s">
        <v>556</v>
      </c>
      <c r="U12" s="232" t="s">
        <v>557</v>
      </c>
      <c r="V12" s="232" t="s">
        <v>558</v>
      </c>
      <c r="W12" s="232" t="s">
        <v>559</v>
      </c>
      <c r="X12" s="232" t="s">
        <v>560</v>
      </c>
      <c r="Y12" s="232" t="s">
        <v>561</v>
      </c>
      <c r="Z12" s="232" t="s">
        <v>562</v>
      </c>
    </row>
    <row r="13" spans="1:156" s="86" customFormat="1" ht="25.5">
      <c r="C13" s="233" t="s">
        <v>992</v>
      </c>
      <c r="D13" s="465" t="s">
        <v>993</v>
      </c>
      <c r="E13" s="456"/>
      <c r="F13" s="185" t="s">
        <v>994</v>
      </c>
      <c r="G13" s="185" t="s">
        <v>995</v>
      </c>
      <c r="H13" s="185" t="s">
        <v>996</v>
      </c>
      <c r="I13" s="185" t="s">
        <v>997</v>
      </c>
      <c r="J13" s="185" t="s">
        <v>998</v>
      </c>
      <c r="K13" s="185" t="s">
        <v>999</v>
      </c>
      <c r="L13" s="186" t="s">
        <v>1000</v>
      </c>
      <c r="M13" s="185" t="s">
        <v>1001</v>
      </c>
      <c r="N13" s="185" t="s">
        <v>1002</v>
      </c>
      <c r="O13" s="185" t="s">
        <v>1003</v>
      </c>
      <c r="P13" s="185" t="s">
        <v>1004</v>
      </c>
      <c r="Q13" s="185" t="s">
        <v>1005</v>
      </c>
      <c r="R13" s="185" t="s">
        <v>1006</v>
      </c>
      <c r="S13" s="185" t="s">
        <v>1007</v>
      </c>
      <c r="T13" s="185" t="s">
        <v>1008</v>
      </c>
      <c r="U13" s="185" t="s">
        <v>1009</v>
      </c>
      <c r="V13" s="185" t="s">
        <v>1010</v>
      </c>
      <c r="W13" s="95" t="s">
        <v>53</v>
      </c>
      <c r="X13" s="95" t="s">
        <v>54</v>
      </c>
      <c r="Y13" s="201" t="s">
        <v>783</v>
      </c>
      <c r="Z13" s="201" t="s">
        <v>767</v>
      </c>
    </row>
    <row r="14" spans="1:156" s="86" customFormat="1" ht="27" customHeight="1">
      <c r="C14" s="466" t="s">
        <v>1011</v>
      </c>
      <c r="D14" s="463" t="s">
        <v>788</v>
      </c>
      <c r="E14" s="464"/>
      <c r="F14" s="96"/>
      <c r="G14" s="96"/>
      <c r="H14" s="96"/>
      <c r="I14" s="96"/>
      <c r="J14" s="96"/>
      <c r="K14" s="96"/>
      <c r="L14" s="96"/>
      <c r="M14" s="96"/>
      <c r="N14" s="96"/>
      <c r="O14" s="96"/>
      <c r="P14" s="96"/>
      <c r="Q14" s="96"/>
      <c r="R14" s="96"/>
      <c r="S14" s="96"/>
      <c r="T14" s="96"/>
      <c r="U14" s="96"/>
      <c r="V14" s="96"/>
      <c r="W14" s="96"/>
      <c r="X14" s="96"/>
      <c r="Y14" s="96"/>
      <c r="Z14" s="96"/>
    </row>
    <row r="15" spans="1:156" s="86" customFormat="1" ht="27" customHeight="1">
      <c r="C15" s="466"/>
      <c r="D15" s="191" t="s">
        <v>592</v>
      </c>
      <c r="E15" s="27" t="s">
        <v>593</v>
      </c>
      <c r="F15" s="97"/>
      <c r="G15" s="97"/>
      <c r="H15" s="97"/>
      <c r="I15" s="97"/>
      <c r="J15" s="97"/>
      <c r="K15" s="97"/>
      <c r="L15" s="97"/>
      <c r="M15" s="97"/>
      <c r="N15" s="97"/>
      <c r="O15" s="97"/>
      <c r="P15" s="97"/>
      <c r="Q15" s="97"/>
      <c r="R15" s="97"/>
      <c r="S15" s="97"/>
      <c r="T15" s="97"/>
      <c r="U15" s="97"/>
      <c r="V15" s="97"/>
      <c r="W15" s="97"/>
      <c r="X15" s="97"/>
      <c r="Y15" s="97"/>
      <c r="Z15" s="98">
        <f>SUM(F15:Y15)</f>
        <v>0</v>
      </c>
    </row>
    <row r="16" spans="1:156" s="86" customFormat="1" ht="27" customHeight="1">
      <c r="C16" s="466"/>
      <c r="D16" s="191" t="s">
        <v>789</v>
      </c>
      <c r="E16" s="27" t="s">
        <v>595</v>
      </c>
      <c r="F16" s="97"/>
      <c r="G16" s="97"/>
      <c r="H16" s="97"/>
      <c r="I16" s="97"/>
      <c r="J16" s="97"/>
      <c r="K16" s="97"/>
      <c r="L16" s="97"/>
      <c r="M16" s="97"/>
      <c r="N16" s="97"/>
      <c r="O16" s="97"/>
      <c r="P16" s="97"/>
      <c r="Q16" s="97"/>
      <c r="R16" s="97"/>
      <c r="S16" s="97"/>
      <c r="T16" s="97"/>
      <c r="U16" s="97"/>
      <c r="V16" s="97"/>
      <c r="W16" s="97"/>
      <c r="X16" s="97"/>
      <c r="Y16" s="97"/>
      <c r="Z16" s="98">
        <f>SUM(F16:Y16)</f>
        <v>0</v>
      </c>
    </row>
    <row r="17" spans="3:26" s="86" customFormat="1" ht="27" customHeight="1">
      <c r="C17" s="466"/>
      <c r="D17" s="463" t="s">
        <v>790</v>
      </c>
      <c r="E17" s="464"/>
      <c r="F17" s="96"/>
      <c r="G17" s="96"/>
      <c r="H17" s="96"/>
      <c r="I17" s="96"/>
      <c r="J17" s="96"/>
      <c r="K17" s="96"/>
      <c r="L17" s="96"/>
      <c r="M17" s="96"/>
      <c r="N17" s="96"/>
      <c r="O17" s="96"/>
      <c r="P17" s="96"/>
      <c r="Q17" s="96"/>
      <c r="R17" s="96"/>
      <c r="S17" s="96"/>
      <c r="T17" s="96"/>
      <c r="U17" s="96"/>
      <c r="V17" s="96"/>
      <c r="W17" s="96"/>
      <c r="X17" s="96"/>
      <c r="Y17" s="96"/>
      <c r="Z17" s="96"/>
    </row>
    <row r="18" spans="3:26" s="86" customFormat="1" ht="27" customHeight="1">
      <c r="C18" s="466"/>
      <c r="D18" s="235" t="s">
        <v>791</v>
      </c>
      <c r="E18" s="27" t="s">
        <v>598</v>
      </c>
      <c r="F18" s="97"/>
      <c r="G18" s="97"/>
      <c r="H18" s="97"/>
      <c r="I18" s="97"/>
      <c r="J18" s="97"/>
      <c r="K18" s="97"/>
      <c r="L18" s="97"/>
      <c r="M18" s="97"/>
      <c r="N18" s="97"/>
      <c r="O18" s="97"/>
      <c r="P18" s="97"/>
      <c r="Q18" s="97"/>
      <c r="R18" s="97"/>
      <c r="S18" s="97"/>
      <c r="T18" s="97"/>
      <c r="U18" s="97"/>
      <c r="V18" s="97"/>
      <c r="W18" s="97"/>
      <c r="X18" s="97"/>
      <c r="Y18" s="97"/>
      <c r="Z18" s="98">
        <f>SUM(F18:Y18)</f>
        <v>0</v>
      </c>
    </row>
    <row r="19" spans="3:26" s="86" customFormat="1" ht="27" customHeight="1">
      <c r="C19" s="466"/>
      <c r="D19" s="235" t="s">
        <v>792</v>
      </c>
      <c r="E19" s="27" t="s">
        <v>600</v>
      </c>
      <c r="F19" s="97"/>
      <c r="G19" s="97"/>
      <c r="H19" s="97"/>
      <c r="I19" s="97"/>
      <c r="J19" s="97"/>
      <c r="K19" s="97"/>
      <c r="L19" s="97"/>
      <c r="M19" s="97"/>
      <c r="N19" s="97"/>
      <c r="O19" s="97"/>
      <c r="P19" s="97"/>
      <c r="Q19" s="97"/>
      <c r="R19" s="97"/>
      <c r="S19" s="97"/>
      <c r="T19" s="97"/>
      <c r="U19" s="97"/>
      <c r="V19" s="97"/>
      <c r="W19" s="97"/>
      <c r="X19" s="97"/>
      <c r="Y19" s="97"/>
      <c r="Z19" s="98">
        <f>SUM(F19:Y19)</f>
        <v>0</v>
      </c>
    </row>
    <row r="20" spans="3:26" s="86" customFormat="1" ht="27" customHeight="1">
      <c r="C20" s="462" t="s">
        <v>1012</v>
      </c>
      <c r="D20" s="463" t="s">
        <v>931</v>
      </c>
      <c r="E20" s="464"/>
      <c r="F20" s="96"/>
      <c r="G20" s="96"/>
      <c r="H20" s="96"/>
      <c r="I20" s="96"/>
      <c r="J20" s="96"/>
      <c r="K20" s="96"/>
      <c r="L20" s="96"/>
      <c r="M20" s="96"/>
      <c r="N20" s="96"/>
      <c r="O20" s="96"/>
      <c r="P20" s="96"/>
      <c r="Q20" s="96"/>
      <c r="R20" s="96"/>
      <c r="S20" s="96"/>
      <c r="T20" s="96"/>
      <c r="U20" s="96"/>
      <c r="V20" s="96"/>
      <c r="W20" s="96"/>
      <c r="X20" s="96"/>
      <c r="Y20" s="96"/>
      <c r="Z20" s="96"/>
    </row>
    <row r="21" spans="3:26" s="86" customFormat="1" ht="27" customHeight="1">
      <c r="C21" s="462"/>
      <c r="D21" s="191" t="s">
        <v>592</v>
      </c>
      <c r="E21" s="27" t="s">
        <v>602</v>
      </c>
      <c r="F21" s="97"/>
      <c r="G21" s="97"/>
      <c r="H21" s="97"/>
      <c r="I21" s="97"/>
      <c r="J21" s="97"/>
      <c r="K21" s="97"/>
      <c r="L21" s="97"/>
      <c r="M21" s="97"/>
      <c r="N21" s="97"/>
      <c r="O21" s="97"/>
      <c r="P21" s="97"/>
      <c r="Q21" s="97"/>
      <c r="R21" s="97"/>
      <c r="S21" s="97"/>
      <c r="T21" s="97"/>
      <c r="U21" s="97"/>
      <c r="V21" s="97"/>
      <c r="W21" s="97"/>
      <c r="X21" s="97"/>
      <c r="Y21" s="97"/>
      <c r="Z21" s="98">
        <f>SUM(F21:Y21)</f>
        <v>0</v>
      </c>
    </row>
    <row r="22" spans="3:26" s="86" customFormat="1" ht="27" customHeight="1">
      <c r="C22" s="462"/>
      <c r="D22" s="191" t="s">
        <v>789</v>
      </c>
      <c r="E22" s="27" t="s">
        <v>604</v>
      </c>
      <c r="F22" s="97"/>
      <c r="G22" s="97"/>
      <c r="H22" s="97"/>
      <c r="I22" s="97"/>
      <c r="J22" s="97"/>
      <c r="K22" s="97"/>
      <c r="L22" s="97"/>
      <c r="M22" s="97"/>
      <c r="N22" s="97"/>
      <c r="O22" s="97"/>
      <c r="P22" s="97"/>
      <c r="Q22" s="97"/>
      <c r="R22" s="97"/>
      <c r="S22" s="97"/>
      <c r="T22" s="97"/>
      <c r="U22" s="97"/>
      <c r="V22" s="97"/>
      <c r="W22" s="97"/>
      <c r="X22" s="97"/>
      <c r="Y22" s="97"/>
      <c r="Z22" s="98">
        <f>SUM(F22:Y22)</f>
        <v>0</v>
      </c>
    </row>
    <row r="23" spans="3:26" s="86" customFormat="1" ht="27" customHeight="1">
      <c r="C23" s="462"/>
      <c r="D23" s="463" t="s">
        <v>1013</v>
      </c>
      <c r="E23" s="464"/>
      <c r="F23" s="96"/>
      <c r="G23" s="96"/>
      <c r="H23" s="96"/>
      <c r="I23" s="96"/>
      <c r="J23" s="96"/>
      <c r="K23" s="96"/>
      <c r="L23" s="96"/>
      <c r="M23" s="96"/>
      <c r="N23" s="96"/>
      <c r="O23" s="96"/>
      <c r="P23" s="96"/>
      <c r="Q23" s="96"/>
      <c r="R23" s="96"/>
      <c r="S23" s="96"/>
      <c r="T23" s="96"/>
      <c r="U23" s="96"/>
      <c r="V23" s="96"/>
      <c r="W23" s="96"/>
      <c r="X23" s="96"/>
      <c r="Y23" s="96"/>
      <c r="Z23" s="96"/>
    </row>
    <row r="24" spans="3:26" s="86" customFormat="1" ht="27" customHeight="1">
      <c r="C24" s="462"/>
      <c r="D24" s="235" t="s">
        <v>933</v>
      </c>
      <c r="E24" s="27" t="s">
        <v>606</v>
      </c>
      <c r="F24" s="97"/>
      <c r="G24" s="97"/>
      <c r="H24" s="97"/>
      <c r="I24" s="97"/>
      <c r="J24" s="97"/>
      <c r="K24" s="97"/>
      <c r="L24" s="97"/>
      <c r="M24" s="97"/>
      <c r="N24" s="97"/>
      <c r="O24" s="97"/>
      <c r="P24" s="97"/>
      <c r="Q24" s="97"/>
      <c r="R24" s="97"/>
      <c r="S24" s="97"/>
      <c r="T24" s="97"/>
      <c r="U24" s="97"/>
      <c r="V24" s="97"/>
      <c r="W24" s="97"/>
      <c r="X24" s="97"/>
      <c r="Y24" s="97"/>
      <c r="Z24" s="98">
        <f>SUM(F24:Y24)</f>
        <v>0</v>
      </c>
    </row>
    <row r="25" spans="3:26" s="86" customFormat="1" ht="27" customHeight="1">
      <c r="C25" s="462"/>
      <c r="D25" s="235" t="s">
        <v>934</v>
      </c>
      <c r="E25" s="27" t="s">
        <v>609</v>
      </c>
      <c r="F25" s="97"/>
      <c r="G25" s="97"/>
      <c r="H25" s="97"/>
      <c r="I25" s="97"/>
      <c r="J25" s="97"/>
      <c r="K25" s="97"/>
      <c r="L25" s="97"/>
      <c r="M25" s="97"/>
      <c r="N25" s="97"/>
      <c r="O25" s="97"/>
      <c r="P25" s="97"/>
      <c r="Q25" s="97"/>
      <c r="R25" s="97"/>
      <c r="S25" s="97"/>
      <c r="T25" s="97"/>
      <c r="U25" s="97"/>
      <c r="V25" s="97"/>
      <c r="W25" s="97"/>
      <c r="X25" s="97"/>
      <c r="Y25" s="97"/>
      <c r="Z25" s="98">
        <f>SUM(F25:Y25)</f>
        <v>0</v>
      </c>
    </row>
    <row r="26" spans="3:26" s="86" customFormat="1" ht="15" customHeight="1">
      <c r="D26" s="226"/>
    </row>
    <row r="27" spans="3:26" s="86" customFormat="1" ht="15" customHeight="1">
      <c r="C27" s="172" t="s">
        <v>1014</v>
      </c>
      <c r="D27" s="200"/>
      <c r="E27" s="200"/>
      <c r="F27" s="200"/>
      <c r="G27" s="200"/>
      <c r="H27" s="200"/>
      <c r="I27" s="200"/>
      <c r="J27" s="200"/>
      <c r="K27" s="200"/>
      <c r="L27" s="200"/>
      <c r="M27" s="200"/>
      <c r="N27" s="200"/>
      <c r="O27" s="200"/>
      <c r="P27" s="200"/>
      <c r="Q27" s="200"/>
      <c r="R27" s="200"/>
      <c r="S27" s="200"/>
      <c r="T27" s="200"/>
      <c r="U27" s="200"/>
      <c r="V27" s="200"/>
      <c r="W27" s="200"/>
      <c r="X27" s="200"/>
      <c r="Y27" s="200"/>
      <c r="Z27" s="200"/>
    </row>
    <row r="28" spans="3:26" s="86" customFormat="1" ht="15" customHeight="1">
      <c r="C28" s="231"/>
      <c r="D28" s="226"/>
    </row>
    <row r="29" spans="3:26" s="86" customFormat="1" ht="27" customHeight="1">
      <c r="C29" s="179" t="s">
        <v>540</v>
      </c>
      <c r="D29" s="453" t="s">
        <v>541</v>
      </c>
      <c r="E29" s="454"/>
      <c r="F29" s="232" t="s">
        <v>542</v>
      </c>
      <c r="G29" s="232" t="s">
        <v>543</v>
      </c>
      <c r="H29" s="232" t="s">
        <v>544</v>
      </c>
      <c r="I29" s="232" t="s">
        <v>545</v>
      </c>
      <c r="J29" s="232" t="s">
        <v>546</v>
      </c>
      <c r="K29" s="232" t="s">
        <v>547</v>
      </c>
      <c r="L29" s="232" t="s">
        <v>548</v>
      </c>
      <c r="M29" s="232" t="s">
        <v>549</v>
      </c>
      <c r="N29" s="232" t="s">
        <v>550</v>
      </c>
      <c r="O29" s="232" t="s">
        <v>551</v>
      </c>
      <c r="P29" s="232" t="s">
        <v>552</v>
      </c>
      <c r="Q29" s="232" t="s">
        <v>553</v>
      </c>
      <c r="R29" s="232" t="s">
        <v>554</v>
      </c>
      <c r="S29" s="232" t="s">
        <v>555</v>
      </c>
      <c r="T29" s="232" t="s">
        <v>556</v>
      </c>
      <c r="U29" s="232" t="s">
        <v>557</v>
      </c>
      <c r="V29" s="232" t="s">
        <v>558</v>
      </c>
      <c r="W29" s="232" t="s">
        <v>559</v>
      </c>
      <c r="X29" s="232" t="s">
        <v>560</v>
      </c>
      <c r="Y29" s="232" t="s">
        <v>561</v>
      </c>
      <c r="Z29" s="232" t="s">
        <v>562</v>
      </c>
    </row>
    <row r="30" spans="3:26" s="86" customFormat="1" ht="27" customHeight="1">
      <c r="C30" s="233" t="s">
        <v>992</v>
      </c>
      <c r="D30" s="455" t="s">
        <v>1015</v>
      </c>
      <c r="E30" s="456"/>
      <c r="F30" s="185" t="s">
        <v>994</v>
      </c>
      <c r="G30" s="185" t="s">
        <v>995</v>
      </c>
      <c r="H30" s="185" t="s">
        <v>996</v>
      </c>
      <c r="I30" s="185" t="s">
        <v>997</v>
      </c>
      <c r="J30" s="185" t="s">
        <v>998</v>
      </c>
      <c r="K30" s="185" t="s">
        <v>999</v>
      </c>
      <c r="L30" s="186" t="s">
        <v>1000</v>
      </c>
      <c r="M30" s="185" t="s">
        <v>1001</v>
      </c>
      <c r="N30" s="185" t="s">
        <v>1002</v>
      </c>
      <c r="O30" s="185" t="s">
        <v>1003</v>
      </c>
      <c r="P30" s="185" t="s">
        <v>1004</v>
      </c>
      <c r="Q30" s="185" t="s">
        <v>1005</v>
      </c>
      <c r="R30" s="185" t="s">
        <v>1006</v>
      </c>
      <c r="S30" s="185" t="s">
        <v>1007</v>
      </c>
      <c r="T30" s="185" t="s">
        <v>1008</v>
      </c>
      <c r="U30" s="185" t="s">
        <v>1009</v>
      </c>
      <c r="V30" s="185" t="s">
        <v>1010</v>
      </c>
      <c r="W30" s="99" t="str">
        <f>W13</f>
        <v>Others - 1</v>
      </c>
      <c r="X30" s="99" t="str">
        <f>X13</f>
        <v>Others - 2</v>
      </c>
      <c r="Y30" s="201" t="str">
        <f>Y13</f>
        <v>Others</v>
      </c>
      <c r="Z30" s="201" t="s">
        <v>767</v>
      </c>
    </row>
    <row r="31" spans="3:26" s="86" customFormat="1" ht="27" customHeight="1">
      <c r="C31" s="457" t="s">
        <v>1016</v>
      </c>
      <c r="D31" s="234" t="s">
        <v>1017</v>
      </c>
      <c r="E31" s="234"/>
      <c r="F31" s="96"/>
      <c r="G31" s="96"/>
      <c r="H31" s="96"/>
      <c r="I31" s="96"/>
      <c r="J31" s="96"/>
      <c r="K31" s="96"/>
      <c r="L31" s="96"/>
      <c r="M31" s="96"/>
      <c r="N31" s="96"/>
      <c r="O31" s="96"/>
      <c r="P31" s="96"/>
      <c r="Q31" s="96"/>
      <c r="R31" s="96"/>
      <c r="S31" s="96"/>
      <c r="T31" s="96"/>
      <c r="U31" s="96"/>
      <c r="V31" s="96"/>
      <c r="W31" s="96"/>
      <c r="X31" s="96"/>
      <c r="Y31" s="96"/>
      <c r="Z31" s="96"/>
    </row>
    <row r="32" spans="3:26" s="86" customFormat="1" ht="27" customHeight="1">
      <c r="C32" s="458"/>
      <c r="D32" s="235" t="s">
        <v>601</v>
      </c>
      <c r="E32" s="27" t="s">
        <v>593</v>
      </c>
      <c r="F32" s="97"/>
      <c r="G32" s="97"/>
      <c r="H32" s="97"/>
      <c r="I32" s="97"/>
      <c r="J32" s="97"/>
      <c r="K32" s="97"/>
      <c r="L32" s="97"/>
      <c r="M32" s="97"/>
      <c r="N32" s="97"/>
      <c r="O32" s="97"/>
      <c r="P32" s="97"/>
      <c r="Q32" s="97"/>
      <c r="R32" s="97"/>
      <c r="S32" s="97"/>
      <c r="T32" s="97"/>
      <c r="U32" s="97"/>
      <c r="V32" s="97"/>
      <c r="W32" s="97"/>
      <c r="X32" s="97"/>
      <c r="Y32" s="97"/>
      <c r="Z32" s="98">
        <f>SUM(F32:Y32)</f>
        <v>0</v>
      </c>
    </row>
    <row r="33" spans="3:26" s="86" customFormat="1" ht="27" customHeight="1">
      <c r="C33" s="459" t="s">
        <v>569</v>
      </c>
      <c r="D33" s="234" t="s">
        <v>1017</v>
      </c>
      <c r="E33" s="234"/>
      <c r="F33" s="96"/>
      <c r="G33" s="96"/>
      <c r="H33" s="96"/>
      <c r="I33" s="96"/>
      <c r="J33" s="96"/>
      <c r="K33" s="96"/>
      <c r="L33" s="96"/>
      <c r="M33" s="96"/>
      <c r="N33" s="96"/>
      <c r="O33" s="96"/>
      <c r="P33" s="96"/>
      <c r="Q33" s="96"/>
      <c r="R33" s="96"/>
      <c r="S33" s="96"/>
      <c r="T33" s="96"/>
      <c r="U33" s="96"/>
      <c r="V33" s="96"/>
      <c r="W33" s="96"/>
      <c r="X33" s="96"/>
      <c r="Y33" s="96"/>
      <c r="Z33" s="96"/>
    </row>
    <row r="34" spans="3:26" s="86" customFormat="1" ht="27" customHeight="1">
      <c r="C34" s="460"/>
      <c r="D34" s="235" t="s">
        <v>601</v>
      </c>
      <c r="E34" s="27" t="s">
        <v>595</v>
      </c>
      <c r="F34" s="97"/>
      <c r="G34" s="97"/>
      <c r="H34" s="97"/>
      <c r="I34" s="97"/>
      <c r="J34" s="97"/>
      <c r="K34" s="97"/>
      <c r="L34" s="97"/>
      <c r="M34" s="97"/>
      <c r="N34" s="97"/>
      <c r="O34" s="97"/>
      <c r="P34" s="97"/>
      <c r="Q34" s="97"/>
      <c r="R34" s="97"/>
      <c r="S34" s="97"/>
      <c r="T34" s="97"/>
      <c r="U34" s="97"/>
      <c r="V34" s="97"/>
      <c r="W34" s="97"/>
      <c r="X34" s="97"/>
      <c r="Y34" s="97"/>
      <c r="Z34" s="98">
        <f>SUM(F34:Y34)</f>
        <v>0</v>
      </c>
    </row>
    <row r="35" spans="3:26" s="86" customFormat="1" ht="27" customHeight="1">
      <c r="C35" s="461" t="s">
        <v>758</v>
      </c>
      <c r="D35" s="461"/>
      <c r="E35" s="27" t="s">
        <v>598</v>
      </c>
      <c r="F35" s="100">
        <f t="shared" ref="F35:Z35" si="0">F32+F34</f>
        <v>0</v>
      </c>
      <c r="G35" s="100">
        <f t="shared" si="0"/>
        <v>0</v>
      </c>
      <c r="H35" s="100">
        <f t="shared" si="0"/>
        <v>0</v>
      </c>
      <c r="I35" s="100">
        <f t="shared" si="0"/>
        <v>0</v>
      </c>
      <c r="J35" s="100">
        <f t="shared" si="0"/>
        <v>0</v>
      </c>
      <c r="K35" s="100">
        <f t="shared" si="0"/>
        <v>0</v>
      </c>
      <c r="L35" s="100">
        <f t="shared" si="0"/>
        <v>0</v>
      </c>
      <c r="M35" s="100">
        <f t="shared" si="0"/>
        <v>0</v>
      </c>
      <c r="N35" s="100">
        <f t="shared" si="0"/>
        <v>0</v>
      </c>
      <c r="O35" s="100">
        <f t="shared" si="0"/>
        <v>0</v>
      </c>
      <c r="P35" s="100">
        <f t="shared" si="0"/>
        <v>0</v>
      </c>
      <c r="Q35" s="100">
        <f t="shared" si="0"/>
        <v>0</v>
      </c>
      <c r="R35" s="100">
        <f t="shared" si="0"/>
        <v>0</v>
      </c>
      <c r="S35" s="100">
        <f t="shared" si="0"/>
        <v>0</v>
      </c>
      <c r="T35" s="100">
        <f t="shared" si="0"/>
        <v>0</v>
      </c>
      <c r="U35" s="100">
        <f t="shared" si="0"/>
        <v>0</v>
      </c>
      <c r="V35" s="100">
        <f t="shared" si="0"/>
        <v>0</v>
      </c>
      <c r="W35" s="100">
        <f t="shared" si="0"/>
        <v>0</v>
      </c>
      <c r="X35" s="100">
        <f t="shared" si="0"/>
        <v>0</v>
      </c>
      <c r="Y35" s="100">
        <f t="shared" si="0"/>
        <v>0</v>
      </c>
      <c r="Z35" s="101">
        <f t="shared" si="0"/>
        <v>0</v>
      </c>
    </row>
    <row r="36" spans="3:26" s="86" customFormat="1" ht="12.75">
      <c r="D36" s="226"/>
    </row>
    <row r="37" spans="3:26" s="86" customFormat="1" ht="14.65" customHeight="1">
      <c r="D37" s="16" t="s">
        <v>925</v>
      </c>
    </row>
    <row r="38" spans="3:26" s="86" customFormat="1" ht="14.65" customHeight="1">
      <c r="D38" s="236" t="s">
        <v>789</v>
      </c>
      <c r="E38" s="81" t="str">
        <f>IF(COUNTIFS(F16:Z16,"&gt;0")&gt;0,"Commentary Required","OK")</f>
        <v>OK</v>
      </c>
    </row>
    <row r="39" spans="3:26" s="86" customFormat="1" ht="14.65" customHeight="1">
      <c r="D39" s="236" t="s">
        <v>791</v>
      </c>
      <c r="E39" s="81" t="str">
        <f>IF(COUNTIFS(F18:Z18,"&gt;0")&gt;0,"Commentary Required","OK")</f>
        <v>OK</v>
      </c>
    </row>
    <row r="40" spans="3:26" s="86" customFormat="1" ht="14.65" customHeight="1">
      <c r="D40" s="236" t="s">
        <v>789</v>
      </c>
      <c r="E40" s="81" t="str">
        <f>IF(COUNTIFS(F22:Z22,"&gt;0")&gt;0,"Commentary Required","OK")</f>
        <v>OK</v>
      </c>
    </row>
    <row r="41" spans="3:26" s="86" customFormat="1" ht="14.65" customHeight="1">
      <c r="D41" s="195" t="s">
        <v>933</v>
      </c>
      <c r="E41" s="81" t="str">
        <f>IF(COUNTIFS(F24:Z24,"&gt;0")&gt;0,"Commentary Required","OK")</f>
        <v>OK</v>
      </c>
    </row>
    <row r="42" spans="3:26" s="86" customFormat="1" ht="14.65" customHeight="1">
      <c r="D42" s="195" t="s">
        <v>529</v>
      </c>
      <c r="E42" s="213"/>
    </row>
    <row r="43" spans="3:26" s="86" customFormat="1" ht="14.65" customHeight="1"/>
    <row r="44" spans="3:26" s="86" customFormat="1" ht="14.65" customHeight="1">
      <c r="D44" s="87" t="s">
        <v>1018</v>
      </c>
    </row>
    <row r="45" spans="3:26" s="86" customFormat="1" ht="14.65" customHeight="1">
      <c r="D45" s="237" t="s">
        <v>592</v>
      </c>
      <c r="E45" s="81" t="str">
        <f>IF(ABS(Z15-'B.G.R.1A GI Results (AY)'!DC17)+ABS(Z21-SUM('B.G.R.1A GI Results (AY)'!DO17,'B.G.R.1A GI Results (AY)'!EA17,'B.G.R.1B GI Results (UY)'!DO17,'B.G.R.1B GI Results (UY)'!EA17,'B.G.R.1B GI Results (UY)'!EM17,'B.G.R.1B GI Results (UY)'!EY17))&gt;E47,"Commentary Required","OK")</f>
        <v>OK</v>
      </c>
    </row>
    <row r="46" spans="3:26" s="86" customFormat="1" ht="14.65" customHeight="1">
      <c r="D46" s="236" t="s">
        <v>1017</v>
      </c>
      <c r="E46" s="81" t="str">
        <f>IF(ABS(Z32-'B.G.R.1A GI Results (AY)'!DC49)+ABS(Z34-SUM('B.G.R.1A GI Results (AY)'!DO49,'B.G.R.1A GI Results (AY)'!EA49,'B.G.R.1B GI Results (UY)'!DO49,'B.G.R.1B GI Results (UY)'!EA49,'B.G.R.1B GI Results (UY)'!EM49,'B.G.R.1B GI Results (UY)'!EY49))&gt;E47,"Commentary Required","OK")</f>
        <v>OK</v>
      </c>
    </row>
    <row r="47" spans="3:26" s="86" customFormat="1" ht="14.65" customHeight="1">
      <c r="D47" s="6" t="s">
        <v>924</v>
      </c>
      <c r="E47" s="81">
        <v>1</v>
      </c>
    </row>
    <row r="48" spans="3:26" s="86" customFormat="1" ht="14.65" customHeight="1">
      <c r="D48" s="195" t="s">
        <v>529</v>
      </c>
      <c r="E48" s="213"/>
    </row>
    <row r="49" spans="4:5" s="86" customFormat="1" ht="14.65" customHeight="1">
      <c r="D49" s="226"/>
    </row>
    <row r="50" spans="4:5" s="86" customFormat="1" ht="14.65" customHeight="1">
      <c r="D50" s="16" t="s">
        <v>1019</v>
      </c>
    </row>
    <row r="51" spans="4:5" s="86" customFormat="1" ht="14.65" customHeight="1">
      <c r="D51" s="236" t="s">
        <v>1015</v>
      </c>
      <c r="E51" s="81" t="str">
        <f>IF(COUNTIFS(F13:V13,W13)+COUNTIFS(F13:V13,X13)&gt;0,"Error","OK")</f>
        <v>OK</v>
      </c>
    </row>
    <row r="90" spans="2:2">
      <c r="B90" s="102" t="s">
        <v>1020</v>
      </c>
    </row>
  </sheetData>
  <sheetProtection insertHyperlinks="0"/>
  <mergeCells count="13">
    <mergeCell ref="C20:C25"/>
    <mergeCell ref="D20:E20"/>
    <mergeCell ref="D23:E23"/>
    <mergeCell ref="D12:E12"/>
    <mergeCell ref="D13:E13"/>
    <mergeCell ref="C14:C19"/>
    <mergeCell ref="D14:E14"/>
    <mergeCell ref="D17:E17"/>
    <mergeCell ref="D29:E29"/>
    <mergeCell ref="D30:E30"/>
    <mergeCell ref="C31:C32"/>
    <mergeCell ref="C33:C34"/>
    <mergeCell ref="C35:D35"/>
  </mergeCells>
  <conditionalFormatting sqref="E38:E41">
    <cfRule type="cellIs" dxfId="48" priority="7" operator="equal">
      <formula>"OK"</formula>
    </cfRule>
    <cfRule type="expression" dxfId="47" priority="8">
      <formula>OR(E38="Error",E38="ERROR")</formula>
    </cfRule>
    <cfRule type="cellIs" dxfId="46" priority="9" operator="equal">
      <formula>"Commentary Required"</formula>
    </cfRule>
  </conditionalFormatting>
  <conditionalFormatting sqref="E45:E46">
    <cfRule type="cellIs" dxfId="45" priority="1" operator="equal">
      <formula>"OK"</formula>
    </cfRule>
    <cfRule type="expression" dxfId="44" priority="2">
      <formula>OR(E45="Error",E45="ERROR")</formula>
    </cfRule>
    <cfRule type="cellIs" dxfId="43" priority="3" operator="equal">
      <formula>"Commentary Required"</formula>
    </cfRule>
  </conditionalFormatting>
  <conditionalFormatting sqref="E51">
    <cfRule type="cellIs" dxfId="42" priority="4" operator="equal">
      <formula>"OK"</formula>
    </cfRule>
    <cfRule type="expression" dxfId="41" priority="5">
      <formula>OR(E51="Error",E51="ERROR")</formula>
    </cfRule>
    <cfRule type="cellIs" dxfId="40" priority="6" operator="equal">
      <formula>"Warning"</formula>
    </cfRule>
  </conditionalFormatting>
  <dataValidations count="2">
    <dataValidation type="whole" allowBlank="1" showInputMessage="1" showErrorMessage="1" sqref="D7" xr:uid="{D7DFE76A-C449-4E0F-B0F2-31E7CEFC5E38}">
      <formula1>1900</formula1>
      <formula2>2500</formula2>
    </dataValidation>
    <dataValidation type="decimal" allowBlank="1" showInputMessage="1" showErrorMessage="1" errorTitle="Error" error="Please enter a number of +/- 11 digits" sqref="F34:Y34 F32:Y32 F24:Y25 F21:Y22 F18:Y19 F15:Y16" xr:uid="{FD615B54-F9E3-4AF0-8773-F187BEB222DD}">
      <formula1>-99999999999</formula1>
      <formula2>99999999999</formula2>
    </dataValidation>
  </dataValidations>
  <pageMargins left="0.7" right="0.7" top="0.75" bottom="0.75" header="0.3" footer="0.3"/>
  <pageSetup paperSize="8" scale="65" fitToWidth="2" orientation="landscape" r:id="rId1"/>
  <drawing r:id="rId2"/>
  <legacyDrawing r:id="rId3"/>
  <controls>
    <mc:AlternateContent xmlns:mc="http://schemas.openxmlformats.org/markup-compatibility/2006">
      <mc:Choice Requires="x14">
        <control shapeId="7169" r:id="rId4" name="BGR2_Clear_Worksheet">
          <controlPr defaultSize="0" autoLine="0" r:id="rId5">
            <anchor moveWithCells="1">
              <from>
                <xdr:col>5</xdr:col>
                <xdr:colOff>66675</xdr:colOff>
                <xdr:row>2</xdr:row>
                <xdr:rowOff>0</xdr:rowOff>
              </from>
              <to>
                <xdr:col>6</xdr:col>
                <xdr:colOff>428625</xdr:colOff>
                <xdr:row>3</xdr:row>
                <xdr:rowOff>133350</xdr:rowOff>
              </to>
            </anchor>
          </controlPr>
        </control>
      </mc:Choice>
      <mc:Fallback>
        <control shapeId="7169" r:id="rId4" name="BGR2_Clear_Worksheet"/>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2F65-AFB8-45C5-B1F0-4F865EDAA8BC}">
  <sheetPr codeName="Sheet41">
    <pageSetUpPr autoPageBreaks="0" fitToPage="1"/>
  </sheetPr>
  <dimension ref="A1:EZ78"/>
  <sheetViews>
    <sheetView topLeftCell="B1" zoomScaleNormal="100" workbookViewId="0">
      <selection activeCell="B1" sqref="B1"/>
    </sheetView>
  </sheetViews>
  <sheetFormatPr defaultColWidth="8.42578125" defaultRowHeight="12.75"/>
  <cols>
    <col min="1" max="1" width="2.42578125" style="92" hidden="1" customWidth="1"/>
    <col min="2" max="2" width="78.5703125" style="92" customWidth="1"/>
    <col min="3" max="3" width="23.5703125" style="92" customWidth="1"/>
    <col min="4" max="23" width="20.42578125" style="92" customWidth="1"/>
    <col min="24" max="24" width="3.42578125" style="92" customWidth="1"/>
    <col min="25" max="16384" width="8.42578125" style="92"/>
  </cols>
  <sheetData>
    <row r="1" spans="1:156" s="10" customFormat="1" ht="17.25" customHeight="1">
      <c r="A1" s="87"/>
      <c r="B1" s="11" t="s">
        <v>1021</v>
      </c>
      <c r="C1" s="11"/>
      <c r="D1" s="11"/>
      <c r="E1" s="11"/>
      <c r="F1" s="11"/>
      <c r="G1" s="11"/>
      <c r="H1" s="11"/>
      <c r="I1" s="11"/>
      <c r="J1" s="11"/>
      <c r="K1" s="11"/>
      <c r="L1" s="11"/>
      <c r="M1" s="11"/>
      <c r="N1" s="11"/>
      <c r="O1" s="11"/>
      <c r="P1" s="11"/>
      <c r="Q1" s="11"/>
      <c r="R1" s="11"/>
      <c r="S1" s="11"/>
      <c r="T1" s="11"/>
      <c r="U1" s="11"/>
      <c r="V1" s="11"/>
      <c r="W1" s="11"/>
      <c r="X1" s="11"/>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row>
    <row r="2" spans="1:156" s="87" customFormat="1" ht="15" customHeight="1">
      <c r="B2" s="162" t="s">
        <v>532</v>
      </c>
      <c r="C2" s="163"/>
      <c r="D2" s="216"/>
      <c r="E2" s="216"/>
      <c r="F2" s="216"/>
      <c r="G2" s="216"/>
      <c r="H2" s="216"/>
      <c r="I2" s="216"/>
      <c r="J2" s="216"/>
      <c r="K2" s="216"/>
      <c r="L2" s="216"/>
      <c r="M2" s="216"/>
      <c r="N2" s="216"/>
      <c r="O2" s="216"/>
      <c r="P2" s="216"/>
    </row>
    <row r="3" spans="1:156" s="87" customFormat="1" ht="15" customHeight="1">
      <c r="B3" s="162" t="s">
        <v>533</v>
      </c>
      <c r="C3" s="165"/>
      <c r="D3" s="216"/>
      <c r="E3" s="216"/>
      <c r="F3" s="216"/>
      <c r="G3" s="216"/>
      <c r="H3" s="216"/>
      <c r="I3" s="216"/>
      <c r="J3" s="216"/>
      <c r="K3" s="216"/>
      <c r="L3" s="216"/>
      <c r="M3" s="216"/>
      <c r="N3" s="216"/>
      <c r="O3" s="216"/>
      <c r="P3" s="216"/>
    </row>
    <row r="4" spans="1:156" s="87" customFormat="1" ht="15" customHeight="1">
      <c r="B4" s="162" t="s">
        <v>534</v>
      </c>
      <c r="C4" s="163"/>
      <c r="D4" s="216"/>
      <c r="E4" s="216"/>
      <c r="F4" s="216"/>
      <c r="G4" s="216"/>
      <c r="H4" s="216"/>
      <c r="I4" s="216"/>
      <c r="J4" s="216"/>
      <c r="K4" s="216"/>
      <c r="L4" s="216"/>
      <c r="M4" s="216"/>
      <c r="N4" s="216"/>
      <c r="O4" s="216"/>
      <c r="P4" s="216"/>
    </row>
    <row r="5" spans="1:156" ht="15" customHeight="1">
      <c r="B5" s="221"/>
    </row>
    <row r="6" spans="1:156" ht="15" customHeight="1">
      <c r="B6" s="229" t="s">
        <v>536</v>
      </c>
      <c r="C6" s="406"/>
      <c r="D6" s="406"/>
      <c r="E6" s="94"/>
    </row>
    <row r="7" spans="1:156" ht="15" customHeight="1">
      <c r="B7" s="229" t="s">
        <v>537</v>
      </c>
      <c r="C7" s="406"/>
      <c r="D7" s="406"/>
      <c r="E7" s="94"/>
    </row>
    <row r="8" spans="1:156" ht="15" customHeight="1">
      <c r="B8" s="230" t="s">
        <v>538</v>
      </c>
    </row>
    <row r="9" spans="1:156" ht="15" customHeight="1">
      <c r="B9" s="238" t="s">
        <v>619</v>
      </c>
      <c r="C9" s="104"/>
      <c r="D9" s="104"/>
      <c r="E9" s="104"/>
      <c r="F9" s="104"/>
      <c r="G9" s="104"/>
      <c r="H9" s="104"/>
      <c r="I9" s="104"/>
      <c r="J9" s="104"/>
      <c r="K9" s="104"/>
      <c r="L9" s="104"/>
      <c r="M9" s="104"/>
      <c r="N9" s="104"/>
      <c r="O9" s="104"/>
      <c r="P9" s="104"/>
      <c r="Q9" s="104"/>
      <c r="R9" s="104"/>
      <c r="S9" s="104"/>
      <c r="T9" s="104"/>
      <c r="U9" s="104"/>
      <c r="V9" s="104"/>
      <c r="W9" s="104"/>
      <c r="X9" s="104"/>
    </row>
    <row r="10" spans="1:156" ht="15" customHeight="1"/>
    <row r="11" spans="1:156" ht="27" customHeight="1">
      <c r="B11" s="471" t="s">
        <v>1022</v>
      </c>
      <c r="C11" s="472"/>
      <c r="D11" s="239" t="s">
        <v>930</v>
      </c>
      <c r="E11" s="239" t="s">
        <v>542</v>
      </c>
      <c r="F11" s="239" t="s">
        <v>543</v>
      </c>
      <c r="G11" s="239" t="s">
        <v>544</v>
      </c>
      <c r="H11" s="239" t="s">
        <v>545</v>
      </c>
      <c r="I11" s="239" t="s">
        <v>546</v>
      </c>
      <c r="J11" s="239" t="s">
        <v>547</v>
      </c>
      <c r="K11" s="239" t="s">
        <v>548</v>
      </c>
      <c r="L11" s="239" t="s">
        <v>549</v>
      </c>
      <c r="M11" s="239" t="s">
        <v>550</v>
      </c>
      <c r="N11" s="239" t="s">
        <v>551</v>
      </c>
      <c r="O11" s="239" t="s">
        <v>552</v>
      </c>
      <c r="P11" s="239" t="s">
        <v>553</v>
      </c>
      <c r="Q11" s="239" t="s">
        <v>554</v>
      </c>
      <c r="R11" s="239" t="s">
        <v>555</v>
      </c>
      <c r="S11" s="239" t="s">
        <v>556</v>
      </c>
      <c r="T11" s="239" t="s">
        <v>557</v>
      </c>
      <c r="U11" s="239" t="s">
        <v>558</v>
      </c>
      <c r="V11" s="239" t="s">
        <v>559</v>
      </c>
      <c r="W11" s="239" t="s">
        <v>560</v>
      </c>
    </row>
    <row r="12" spans="1:156" ht="27" customHeight="1">
      <c r="B12" s="473" t="s">
        <v>1023</v>
      </c>
      <c r="C12" s="473"/>
      <c r="D12" s="468" t="s">
        <v>1024</v>
      </c>
      <c r="E12" s="468"/>
      <c r="F12" s="468" t="s">
        <v>1025</v>
      </c>
      <c r="G12" s="468"/>
      <c r="H12" s="468" t="s">
        <v>1026</v>
      </c>
      <c r="I12" s="468"/>
      <c r="J12" s="474" t="s">
        <v>1027</v>
      </c>
      <c r="K12" s="475"/>
      <c r="L12" s="468" t="s">
        <v>1028</v>
      </c>
      <c r="M12" s="468"/>
      <c r="N12" s="468" t="s">
        <v>1029</v>
      </c>
      <c r="O12" s="468"/>
      <c r="P12" s="469" t="s">
        <v>1030</v>
      </c>
      <c r="Q12" s="470"/>
      <c r="R12" s="467" t="s">
        <v>1031</v>
      </c>
      <c r="S12" s="468"/>
      <c r="T12" s="467" t="s">
        <v>1032</v>
      </c>
      <c r="U12" s="468"/>
      <c r="V12" s="467" t="s">
        <v>765</v>
      </c>
      <c r="W12" s="468"/>
    </row>
    <row r="13" spans="1:156" ht="27" customHeight="1">
      <c r="B13" s="473"/>
      <c r="C13" s="473"/>
      <c r="D13" s="240" t="s">
        <v>1033</v>
      </c>
      <c r="E13" s="240" t="s">
        <v>1034</v>
      </c>
      <c r="F13" s="240" t="s">
        <v>1033</v>
      </c>
      <c r="G13" s="240" t="s">
        <v>1034</v>
      </c>
      <c r="H13" s="240" t="s">
        <v>1033</v>
      </c>
      <c r="I13" s="240" t="s">
        <v>1034</v>
      </c>
      <c r="J13" s="240" t="s">
        <v>1033</v>
      </c>
      <c r="K13" s="240" t="s">
        <v>1034</v>
      </c>
      <c r="L13" s="240" t="s">
        <v>1033</v>
      </c>
      <c r="M13" s="240" t="s">
        <v>1034</v>
      </c>
      <c r="N13" s="240" t="s">
        <v>1033</v>
      </c>
      <c r="O13" s="240" t="s">
        <v>1034</v>
      </c>
      <c r="P13" s="240" t="s">
        <v>1033</v>
      </c>
      <c r="Q13" s="240" t="s">
        <v>1034</v>
      </c>
      <c r="R13" s="240" t="s">
        <v>1033</v>
      </c>
      <c r="S13" s="240" t="s">
        <v>1034</v>
      </c>
      <c r="T13" s="240" t="s">
        <v>1033</v>
      </c>
      <c r="U13" s="240" t="s">
        <v>1034</v>
      </c>
      <c r="V13" s="240" t="s">
        <v>1033</v>
      </c>
      <c r="W13" s="240" t="s">
        <v>1034</v>
      </c>
    </row>
    <row r="14" spans="1:156" ht="27" customHeight="1">
      <c r="B14" s="242" t="s">
        <v>788</v>
      </c>
      <c r="C14" s="243"/>
      <c r="D14" s="96"/>
      <c r="E14" s="96"/>
      <c r="F14" s="96"/>
      <c r="G14" s="96"/>
      <c r="H14" s="96"/>
      <c r="I14" s="96"/>
      <c r="J14" s="96"/>
      <c r="K14" s="96"/>
      <c r="L14" s="96"/>
      <c r="M14" s="96"/>
      <c r="N14" s="96"/>
      <c r="O14" s="96"/>
      <c r="P14" s="96"/>
      <c r="Q14" s="96"/>
      <c r="R14" s="96"/>
      <c r="S14" s="96"/>
      <c r="T14" s="96"/>
      <c r="U14" s="96"/>
      <c r="V14" s="96"/>
      <c r="W14" s="96"/>
    </row>
    <row r="15" spans="1:156" ht="27" customHeight="1">
      <c r="B15" s="244" t="s">
        <v>592</v>
      </c>
      <c r="C15" s="27" t="s">
        <v>593</v>
      </c>
      <c r="D15" s="97"/>
      <c r="E15" s="97"/>
      <c r="F15" s="97"/>
      <c r="G15" s="97"/>
      <c r="H15" s="97"/>
      <c r="I15" s="97"/>
      <c r="J15" s="97"/>
      <c r="K15" s="97"/>
      <c r="L15" s="97"/>
      <c r="M15" s="97"/>
      <c r="N15" s="97"/>
      <c r="O15" s="97"/>
      <c r="P15" s="97"/>
      <c r="Q15" s="97"/>
      <c r="R15" s="97"/>
      <c r="S15" s="97"/>
      <c r="T15" s="97"/>
      <c r="U15" s="97"/>
      <c r="V15" s="98">
        <f>SUMIFS($D$15:$U$15,$D$13:$U$13,$V$13)</f>
        <v>0</v>
      </c>
      <c r="W15" s="98">
        <f>SUMIFS($D$15:$U$15,$D$13:$U$13,$W$13)</f>
        <v>0</v>
      </c>
    </row>
    <row r="16" spans="1:156" ht="27" customHeight="1">
      <c r="B16" s="205" t="s">
        <v>789</v>
      </c>
      <c r="C16" s="27" t="s">
        <v>595</v>
      </c>
      <c r="D16" s="97"/>
      <c r="E16" s="97"/>
      <c r="F16" s="97"/>
      <c r="G16" s="97"/>
      <c r="H16" s="97"/>
      <c r="I16" s="97"/>
      <c r="J16" s="97"/>
      <c r="K16" s="97"/>
      <c r="L16" s="97"/>
      <c r="M16" s="97"/>
      <c r="N16" s="97"/>
      <c r="O16" s="97"/>
      <c r="P16" s="97"/>
      <c r="Q16" s="97"/>
      <c r="R16" s="97"/>
      <c r="S16" s="97"/>
      <c r="T16" s="97"/>
      <c r="U16" s="97"/>
      <c r="V16" s="98">
        <f>SUMIFS($D$16:$U$16,$D$13:$U$13,$V$13)</f>
        <v>0</v>
      </c>
      <c r="W16" s="98">
        <f>SUMIFS($D$16:$U$16,$D$13:$U$13,$W$13)</f>
        <v>0</v>
      </c>
    </row>
    <row r="17" spans="2:24" ht="27" customHeight="1">
      <c r="B17" s="242" t="s">
        <v>790</v>
      </c>
      <c r="C17" s="232"/>
      <c r="D17" s="96"/>
      <c r="E17" s="96"/>
      <c r="F17" s="96"/>
      <c r="G17" s="96"/>
      <c r="H17" s="96"/>
      <c r="I17" s="96"/>
      <c r="J17" s="96"/>
      <c r="K17" s="96"/>
      <c r="L17" s="96"/>
      <c r="M17" s="96"/>
      <c r="N17" s="96"/>
      <c r="O17" s="96"/>
      <c r="P17" s="96"/>
      <c r="Q17" s="96"/>
      <c r="R17" s="96"/>
      <c r="S17" s="96"/>
      <c r="T17" s="96"/>
      <c r="U17" s="96"/>
      <c r="V17" s="96"/>
      <c r="W17" s="96"/>
    </row>
    <row r="18" spans="2:24" ht="27" customHeight="1">
      <c r="B18" s="244" t="s">
        <v>791</v>
      </c>
      <c r="C18" s="27" t="s">
        <v>598</v>
      </c>
      <c r="D18" s="97"/>
      <c r="E18" s="97"/>
      <c r="F18" s="97"/>
      <c r="G18" s="97"/>
      <c r="H18" s="97"/>
      <c r="I18" s="97"/>
      <c r="J18" s="97"/>
      <c r="K18" s="97"/>
      <c r="L18" s="97"/>
      <c r="M18" s="97"/>
      <c r="N18" s="97"/>
      <c r="O18" s="97"/>
      <c r="P18" s="97"/>
      <c r="Q18" s="97"/>
      <c r="R18" s="97"/>
      <c r="S18" s="97"/>
      <c r="T18" s="97"/>
      <c r="U18" s="97"/>
      <c r="V18" s="98">
        <f>SUMIFS($D$18:$U$18,$D$13:$U$13,$V$13)</f>
        <v>0</v>
      </c>
      <c r="W18" s="98">
        <f>SUMIFS($D$18:$U$18,$D$13:$U$13,$W$13)</f>
        <v>0</v>
      </c>
    </row>
    <row r="19" spans="2:24" ht="27" customHeight="1">
      <c r="B19" s="244" t="s">
        <v>792</v>
      </c>
      <c r="C19" s="27" t="s">
        <v>600</v>
      </c>
      <c r="D19" s="97"/>
      <c r="E19" s="97"/>
      <c r="F19" s="97"/>
      <c r="G19" s="97"/>
      <c r="H19" s="97"/>
      <c r="I19" s="97"/>
      <c r="J19" s="97"/>
      <c r="K19" s="97"/>
      <c r="L19" s="97"/>
      <c r="M19" s="97"/>
      <c r="N19" s="97"/>
      <c r="O19" s="97"/>
      <c r="P19" s="97"/>
      <c r="Q19" s="97"/>
      <c r="R19" s="97"/>
      <c r="S19" s="97"/>
      <c r="T19" s="97"/>
      <c r="U19" s="97"/>
      <c r="V19" s="98">
        <f>SUMIFS($D$19:$U$19,$D$13:$U$13,$V$13)</f>
        <v>0</v>
      </c>
      <c r="W19" s="98">
        <f>SUMIFS($D$19:$U$19,$D$13:$U$13,$W$13)</f>
        <v>0</v>
      </c>
    </row>
    <row r="20" spans="2:24" ht="27" customHeight="1">
      <c r="B20" s="242" t="s">
        <v>793</v>
      </c>
      <c r="C20" s="27" t="s">
        <v>602</v>
      </c>
      <c r="D20" s="97"/>
      <c r="E20" s="97"/>
      <c r="F20" s="97"/>
      <c r="G20" s="97"/>
      <c r="H20" s="97"/>
      <c r="I20" s="97"/>
      <c r="J20" s="97"/>
      <c r="K20" s="97"/>
      <c r="L20" s="97"/>
      <c r="M20" s="97"/>
      <c r="N20" s="97"/>
      <c r="O20" s="97"/>
      <c r="P20" s="97"/>
      <c r="Q20" s="97"/>
      <c r="R20" s="97"/>
      <c r="S20" s="97"/>
      <c r="T20" s="97"/>
      <c r="U20" s="97"/>
      <c r="V20" s="98">
        <f>SUMIFS($D$20:$U$20,$D$13:$U$13,$V$13)</f>
        <v>0</v>
      </c>
      <c r="W20" s="98">
        <f>SUMIFS($D$20:$U$20,$D$13:$U$13,$W$13)</f>
        <v>0</v>
      </c>
    </row>
    <row r="21" spans="2:24" ht="15" customHeight="1"/>
    <row r="22" spans="2:24" ht="15" customHeight="1">
      <c r="B22" s="238" t="s">
        <v>794</v>
      </c>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2:24" ht="15" customHeight="1"/>
    <row r="24" spans="2:24" ht="27" customHeight="1">
      <c r="B24" s="471" t="s">
        <v>1022</v>
      </c>
      <c r="C24" s="472"/>
      <c r="D24" s="239" t="s">
        <v>930</v>
      </c>
      <c r="E24" s="239" t="s">
        <v>542</v>
      </c>
      <c r="F24" s="239" t="s">
        <v>543</v>
      </c>
      <c r="G24" s="239" t="s">
        <v>544</v>
      </c>
      <c r="H24" s="239" t="s">
        <v>545</v>
      </c>
      <c r="I24" s="239" t="s">
        <v>546</v>
      </c>
      <c r="J24" s="239" t="s">
        <v>547</v>
      </c>
      <c r="K24" s="239" t="s">
        <v>548</v>
      </c>
      <c r="L24" s="239" t="s">
        <v>549</v>
      </c>
      <c r="M24" s="239" t="s">
        <v>550</v>
      </c>
      <c r="N24" s="239" t="s">
        <v>551</v>
      </c>
      <c r="O24" s="239" t="s">
        <v>552</v>
      </c>
      <c r="P24" s="239" t="s">
        <v>553</v>
      </c>
      <c r="Q24" s="239" t="s">
        <v>554</v>
      </c>
      <c r="R24" s="239" t="s">
        <v>555</v>
      </c>
      <c r="S24" s="239" t="s">
        <v>556</v>
      </c>
      <c r="T24" s="239" t="s">
        <v>557</v>
      </c>
      <c r="U24" s="239" t="s">
        <v>558</v>
      </c>
      <c r="V24" s="239" t="s">
        <v>559</v>
      </c>
      <c r="W24" s="239" t="s">
        <v>560</v>
      </c>
    </row>
    <row r="25" spans="2:24" ht="27" customHeight="1">
      <c r="B25" s="473" t="s">
        <v>1023</v>
      </c>
      <c r="C25" s="473"/>
      <c r="D25" s="468" t="s">
        <v>1024</v>
      </c>
      <c r="E25" s="468"/>
      <c r="F25" s="468" t="s">
        <v>1025</v>
      </c>
      <c r="G25" s="468"/>
      <c r="H25" s="468" t="s">
        <v>1026</v>
      </c>
      <c r="I25" s="468"/>
      <c r="J25" s="474" t="s">
        <v>1027</v>
      </c>
      <c r="K25" s="475"/>
      <c r="L25" s="468" t="s">
        <v>1028</v>
      </c>
      <c r="M25" s="468"/>
      <c r="N25" s="468" t="s">
        <v>1029</v>
      </c>
      <c r="O25" s="468"/>
      <c r="P25" s="467" t="s">
        <v>1030</v>
      </c>
      <c r="Q25" s="468"/>
      <c r="R25" s="467" t="s">
        <v>1031</v>
      </c>
      <c r="S25" s="468"/>
      <c r="T25" s="467" t="s">
        <v>1032</v>
      </c>
      <c r="U25" s="468"/>
      <c r="V25" s="467" t="s">
        <v>765</v>
      </c>
      <c r="W25" s="468"/>
    </row>
    <row r="26" spans="2:24" ht="27" customHeight="1">
      <c r="B26" s="473"/>
      <c r="C26" s="473"/>
      <c r="D26" s="240" t="s">
        <v>1033</v>
      </c>
      <c r="E26" s="240" t="s">
        <v>1034</v>
      </c>
      <c r="F26" s="240" t="s">
        <v>1033</v>
      </c>
      <c r="G26" s="240" t="s">
        <v>1034</v>
      </c>
      <c r="H26" s="240" t="s">
        <v>1033</v>
      </c>
      <c r="I26" s="240" t="s">
        <v>1034</v>
      </c>
      <c r="J26" s="240" t="s">
        <v>1033</v>
      </c>
      <c r="K26" s="240" t="s">
        <v>1034</v>
      </c>
      <c r="L26" s="240" t="s">
        <v>1033</v>
      </c>
      <c r="M26" s="240" t="s">
        <v>1034</v>
      </c>
      <c r="N26" s="240" t="s">
        <v>1033</v>
      </c>
      <c r="O26" s="240" t="s">
        <v>1034</v>
      </c>
      <c r="P26" s="240" t="s">
        <v>1033</v>
      </c>
      <c r="Q26" s="240" t="s">
        <v>1034</v>
      </c>
      <c r="R26" s="240" t="s">
        <v>1033</v>
      </c>
      <c r="S26" s="240" t="s">
        <v>1034</v>
      </c>
      <c r="T26" s="240" t="s">
        <v>1033</v>
      </c>
      <c r="U26" s="240" t="s">
        <v>1034</v>
      </c>
      <c r="V26" s="240" t="s">
        <v>1033</v>
      </c>
      <c r="W26" s="240" t="s">
        <v>1034</v>
      </c>
    </row>
    <row r="27" spans="2:24" ht="27" customHeight="1">
      <c r="B27" s="244" t="s">
        <v>795</v>
      </c>
      <c r="C27" s="27" t="s">
        <v>796</v>
      </c>
      <c r="D27" s="97"/>
      <c r="E27" s="97"/>
      <c r="F27" s="97"/>
      <c r="G27" s="97"/>
      <c r="H27" s="97"/>
      <c r="I27" s="97"/>
      <c r="J27" s="97"/>
      <c r="K27" s="97"/>
      <c r="L27" s="97"/>
      <c r="M27" s="97"/>
      <c r="N27" s="97"/>
      <c r="O27" s="97"/>
      <c r="P27" s="97"/>
      <c r="Q27" s="97"/>
      <c r="R27" s="97"/>
      <c r="S27" s="97"/>
      <c r="T27" s="97"/>
      <c r="U27" s="97"/>
      <c r="V27" s="98">
        <f>SUMIFS($D$27:$U$27,$D$26:$U$26,$V$26)</f>
        <v>0</v>
      </c>
      <c r="W27" s="98">
        <f>SUMIFS($D$27:$U$27,$D$26:$U$26,$W$26)</f>
        <v>0</v>
      </c>
    </row>
    <row r="28" spans="2:24" ht="27" customHeight="1">
      <c r="B28" s="244" t="s">
        <v>797</v>
      </c>
      <c r="C28" s="27" t="s">
        <v>606</v>
      </c>
      <c r="D28" s="97"/>
      <c r="E28" s="97"/>
      <c r="F28" s="97"/>
      <c r="G28" s="97"/>
      <c r="H28" s="97"/>
      <c r="I28" s="97"/>
      <c r="J28" s="97"/>
      <c r="K28" s="97"/>
      <c r="L28" s="97"/>
      <c r="M28" s="97"/>
      <c r="N28" s="97"/>
      <c r="O28" s="97"/>
      <c r="P28" s="97"/>
      <c r="Q28" s="97"/>
      <c r="R28" s="97"/>
      <c r="S28" s="97"/>
      <c r="T28" s="97"/>
      <c r="U28" s="97"/>
      <c r="V28" s="98">
        <f>SUMIFS($D$28:$U$28,$D$26:$U$26,$V$26)</f>
        <v>0</v>
      </c>
      <c r="W28" s="98">
        <f>SUMIFS($D$28:$U$28,$D$26:$U$26,$W$26)</f>
        <v>0</v>
      </c>
    </row>
    <row r="29" spans="2:24" ht="27" customHeight="1">
      <c r="B29" s="244" t="s">
        <v>798</v>
      </c>
      <c r="C29" s="27" t="s">
        <v>609</v>
      </c>
      <c r="D29" s="97"/>
      <c r="E29" s="97"/>
      <c r="F29" s="97"/>
      <c r="G29" s="97"/>
      <c r="H29" s="97"/>
      <c r="I29" s="97"/>
      <c r="J29" s="97"/>
      <c r="K29" s="97"/>
      <c r="L29" s="97"/>
      <c r="M29" s="97"/>
      <c r="N29" s="97"/>
      <c r="O29" s="97"/>
      <c r="P29" s="97"/>
      <c r="Q29" s="97"/>
      <c r="R29" s="97"/>
      <c r="S29" s="97"/>
      <c r="T29" s="97"/>
      <c r="U29" s="97"/>
      <c r="V29" s="98">
        <f>SUMIFS($D$29:$U$29,$D$26:$U$26,$V$26)</f>
        <v>0</v>
      </c>
      <c r="W29" s="98">
        <f>SUMIFS($D$29:$U$29,$D$26:$U$26,$W$26)</f>
        <v>0</v>
      </c>
    </row>
    <row r="30" spans="2:24" ht="27" customHeight="1">
      <c r="B30" s="244" t="s">
        <v>799</v>
      </c>
      <c r="C30" s="27" t="s">
        <v>611</v>
      </c>
      <c r="D30" s="98">
        <f t="shared" ref="D30:U30" si="0">SUM(D31:D33)</f>
        <v>0</v>
      </c>
      <c r="E30" s="98">
        <f t="shared" si="0"/>
        <v>0</v>
      </c>
      <c r="F30" s="98">
        <f t="shared" si="0"/>
        <v>0</v>
      </c>
      <c r="G30" s="98">
        <f t="shared" si="0"/>
        <v>0</v>
      </c>
      <c r="H30" s="98">
        <f t="shared" si="0"/>
        <v>0</v>
      </c>
      <c r="I30" s="98">
        <f t="shared" si="0"/>
        <v>0</v>
      </c>
      <c r="J30" s="98">
        <f t="shared" si="0"/>
        <v>0</v>
      </c>
      <c r="K30" s="98">
        <f t="shared" si="0"/>
        <v>0</v>
      </c>
      <c r="L30" s="98">
        <f t="shared" si="0"/>
        <v>0</v>
      </c>
      <c r="M30" s="98">
        <f t="shared" si="0"/>
        <v>0</v>
      </c>
      <c r="N30" s="98">
        <f t="shared" si="0"/>
        <v>0</v>
      </c>
      <c r="O30" s="98">
        <f t="shared" si="0"/>
        <v>0</v>
      </c>
      <c r="P30" s="98">
        <f t="shared" si="0"/>
        <v>0</v>
      </c>
      <c r="Q30" s="98">
        <f t="shared" si="0"/>
        <v>0</v>
      </c>
      <c r="R30" s="98">
        <f t="shared" si="0"/>
        <v>0</v>
      </c>
      <c r="S30" s="98">
        <f t="shared" si="0"/>
        <v>0</v>
      </c>
      <c r="T30" s="98">
        <f t="shared" si="0"/>
        <v>0</v>
      </c>
      <c r="U30" s="98">
        <f t="shared" si="0"/>
        <v>0</v>
      </c>
      <c r="V30" s="98">
        <f>SUMIFS($D$30:$U$30,$D$26:$U$26,$V$26)</f>
        <v>0</v>
      </c>
      <c r="W30" s="98">
        <f>SUMIFS($D$30:$U$30,$D$26:$U$26,$W$26)</f>
        <v>0</v>
      </c>
    </row>
    <row r="31" spans="2:24" ht="27" customHeight="1">
      <c r="B31" s="245" t="s">
        <v>800</v>
      </c>
      <c r="C31" s="27" t="s">
        <v>613</v>
      </c>
      <c r="D31" s="97"/>
      <c r="E31" s="97"/>
      <c r="F31" s="97"/>
      <c r="G31" s="97"/>
      <c r="H31" s="97"/>
      <c r="I31" s="97"/>
      <c r="J31" s="97"/>
      <c r="K31" s="97"/>
      <c r="L31" s="97"/>
      <c r="M31" s="97"/>
      <c r="N31" s="97"/>
      <c r="O31" s="97"/>
      <c r="P31" s="97"/>
      <c r="Q31" s="97"/>
      <c r="R31" s="97"/>
      <c r="S31" s="97"/>
      <c r="T31" s="97"/>
      <c r="U31" s="97"/>
      <c r="V31" s="98">
        <f>SUMIFS($D$31:$U$31,$D$26:$U$26,$V$26)</f>
        <v>0</v>
      </c>
      <c r="W31" s="98">
        <f>SUMIFS($D$31:$U$31,$D$26:$U$26,$W$26)</f>
        <v>0</v>
      </c>
    </row>
    <row r="32" spans="2:24" ht="27" customHeight="1">
      <c r="B32" s="245" t="s">
        <v>801</v>
      </c>
      <c r="C32" s="27" t="s">
        <v>615</v>
      </c>
      <c r="D32" s="97"/>
      <c r="E32" s="97"/>
      <c r="F32" s="97"/>
      <c r="G32" s="97"/>
      <c r="H32" s="97"/>
      <c r="I32" s="97"/>
      <c r="J32" s="97"/>
      <c r="K32" s="97"/>
      <c r="L32" s="97"/>
      <c r="M32" s="97"/>
      <c r="N32" s="97"/>
      <c r="O32" s="97"/>
      <c r="P32" s="97"/>
      <c r="Q32" s="97"/>
      <c r="R32" s="97"/>
      <c r="S32" s="97"/>
      <c r="T32" s="97"/>
      <c r="U32" s="97"/>
      <c r="V32" s="98">
        <f>SUMIFS($D$32:$U$32,$D$26:$U$26,$V$26)</f>
        <v>0</v>
      </c>
      <c r="W32" s="98">
        <f>SUMIFS($D$32:$U$32,$D$26:$U$26,$W$26)</f>
        <v>0</v>
      </c>
    </row>
    <row r="33" spans="2:23" ht="27" customHeight="1">
      <c r="B33" s="245" t="s">
        <v>802</v>
      </c>
      <c r="C33" s="27" t="s">
        <v>803</v>
      </c>
      <c r="D33" s="97"/>
      <c r="E33" s="97"/>
      <c r="F33" s="97"/>
      <c r="G33" s="97"/>
      <c r="H33" s="97"/>
      <c r="I33" s="97"/>
      <c r="J33" s="97"/>
      <c r="K33" s="97"/>
      <c r="L33" s="97"/>
      <c r="M33" s="97"/>
      <c r="N33" s="97"/>
      <c r="O33" s="97"/>
      <c r="P33" s="97"/>
      <c r="Q33" s="97"/>
      <c r="R33" s="97"/>
      <c r="S33" s="97"/>
      <c r="T33" s="97"/>
      <c r="U33" s="97"/>
      <c r="V33" s="98">
        <f>SUMIFS($D$33:$U$33,$D$26:$U$26,$V$26)</f>
        <v>0</v>
      </c>
      <c r="W33" s="98">
        <f>SUMIFS($D$33:$U$33,$D$26:$U$26,$W$26)</f>
        <v>0</v>
      </c>
    </row>
    <row r="34" spans="2:23" ht="27" customHeight="1">
      <c r="B34" s="244" t="s">
        <v>804</v>
      </c>
      <c r="C34" s="27" t="s">
        <v>805</v>
      </c>
      <c r="D34" s="105">
        <f t="shared" ref="D34:U34" si="1">SUM(D35:D36)</f>
        <v>0</v>
      </c>
      <c r="E34" s="98">
        <f t="shared" si="1"/>
        <v>0</v>
      </c>
      <c r="F34" s="98">
        <f t="shared" si="1"/>
        <v>0</v>
      </c>
      <c r="G34" s="98">
        <f t="shared" si="1"/>
        <v>0</v>
      </c>
      <c r="H34" s="98">
        <f t="shared" si="1"/>
        <v>0</v>
      </c>
      <c r="I34" s="98">
        <f t="shared" si="1"/>
        <v>0</v>
      </c>
      <c r="J34" s="98">
        <f t="shared" si="1"/>
        <v>0</v>
      </c>
      <c r="K34" s="98">
        <f t="shared" si="1"/>
        <v>0</v>
      </c>
      <c r="L34" s="98">
        <f t="shared" si="1"/>
        <v>0</v>
      </c>
      <c r="M34" s="98">
        <f t="shared" si="1"/>
        <v>0</v>
      </c>
      <c r="N34" s="98">
        <f t="shared" si="1"/>
        <v>0</v>
      </c>
      <c r="O34" s="98">
        <f t="shared" si="1"/>
        <v>0</v>
      </c>
      <c r="P34" s="98">
        <f t="shared" si="1"/>
        <v>0</v>
      </c>
      <c r="Q34" s="98">
        <f t="shared" si="1"/>
        <v>0</v>
      </c>
      <c r="R34" s="98">
        <f t="shared" si="1"/>
        <v>0</v>
      </c>
      <c r="S34" s="98">
        <f t="shared" si="1"/>
        <v>0</v>
      </c>
      <c r="T34" s="98">
        <f t="shared" si="1"/>
        <v>0</v>
      </c>
      <c r="U34" s="98">
        <f t="shared" si="1"/>
        <v>0</v>
      </c>
      <c r="V34" s="98">
        <f>SUMIFS($D$34:$U$34,$D$26:$U$26,$V$26)</f>
        <v>0</v>
      </c>
      <c r="W34" s="98">
        <f>SUMIFS($D$34:$U$34,$D$26:$U$26,$W$26)</f>
        <v>0</v>
      </c>
    </row>
    <row r="35" spans="2:23" ht="27" customHeight="1">
      <c r="B35" s="245" t="s">
        <v>806</v>
      </c>
      <c r="C35" s="27" t="s">
        <v>807</v>
      </c>
      <c r="D35" s="97"/>
      <c r="E35" s="97"/>
      <c r="F35" s="97"/>
      <c r="G35" s="97"/>
      <c r="H35" s="97"/>
      <c r="I35" s="97"/>
      <c r="J35" s="97"/>
      <c r="K35" s="97"/>
      <c r="L35" s="97"/>
      <c r="M35" s="97"/>
      <c r="N35" s="97"/>
      <c r="O35" s="97"/>
      <c r="P35" s="97"/>
      <c r="Q35" s="97"/>
      <c r="R35" s="97"/>
      <c r="S35" s="97"/>
      <c r="T35" s="97"/>
      <c r="U35" s="97"/>
      <c r="V35" s="98">
        <f>SUMIFS($D$35:$U$35,$D$26:$U$26,$V$26)</f>
        <v>0</v>
      </c>
      <c r="W35" s="98">
        <f>SUMIFS($D$35:$U$35,$D$26:$U$26,$W$26)</f>
        <v>0</v>
      </c>
    </row>
    <row r="36" spans="2:23" ht="27" customHeight="1">
      <c r="B36" s="245" t="s">
        <v>808</v>
      </c>
      <c r="C36" s="27" t="s">
        <v>809</v>
      </c>
      <c r="D36" s="97"/>
      <c r="E36" s="97"/>
      <c r="F36" s="97"/>
      <c r="G36" s="97"/>
      <c r="H36" s="97"/>
      <c r="I36" s="97"/>
      <c r="J36" s="97"/>
      <c r="K36" s="97"/>
      <c r="L36" s="97"/>
      <c r="M36" s="97"/>
      <c r="N36" s="97"/>
      <c r="O36" s="97"/>
      <c r="P36" s="97"/>
      <c r="Q36" s="97"/>
      <c r="R36" s="97"/>
      <c r="S36" s="97"/>
      <c r="T36" s="97"/>
      <c r="U36" s="97"/>
      <c r="V36" s="98">
        <f>SUMIFS($D$36:$U$36,$D$26:$U$26,$V$26)</f>
        <v>0</v>
      </c>
      <c r="W36" s="98">
        <f>SUMIFS($D$36:$U$36,$D$26:$U$26,$W$26)</f>
        <v>0</v>
      </c>
    </row>
    <row r="37" spans="2:23" ht="27" customHeight="1">
      <c r="B37" s="245" t="s">
        <v>810</v>
      </c>
      <c r="C37" s="27" t="s">
        <v>811</v>
      </c>
      <c r="D37" s="96"/>
      <c r="E37" s="96"/>
      <c r="F37" s="96"/>
      <c r="G37" s="96"/>
      <c r="H37" s="96"/>
      <c r="I37" s="96"/>
      <c r="J37" s="96"/>
      <c r="K37" s="96"/>
      <c r="L37" s="96"/>
      <c r="M37" s="96"/>
      <c r="N37" s="96"/>
      <c r="O37" s="96"/>
      <c r="P37" s="96"/>
      <c r="Q37" s="96"/>
      <c r="R37" s="96"/>
      <c r="S37" s="96"/>
      <c r="T37" s="96"/>
      <c r="U37" s="96"/>
      <c r="V37" s="96"/>
      <c r="W37" s="96"/>
    </row>
    <row r="38" spans="2:23" ht="27" customHeight="1">
      <c r="B38" s="205" t="s">
        <v>812</v>
      </c>
      <c r="C38" s="27" t="s">
        <v>813</v>
      </c>
      <c r="D38" s="97"/>
      <c r="E38" s="97"/>
      <c r="F38" s="97"/>
      <c r="G38" s="97"/>
      <c r="H38" s="97"/>
      <c r="I38" s="97"/>
      <c r="J38" s="97"/>
      <c r="K38" s="97"/>
      <c r="L38" s="97"/>
      <c r="M38" s="97"/>
      <c r="N38" s="97"/>
      <c r="O38" s="97"/>
      <c r="P38" s="97"/>
      <c r="Q38" s="97"/>
      <c r="R38" s="97"/>
      <c r="S38" s="97"/>
      <c r="T38" s="97"/>
      <c r="U38" s="97"/>
      <c r="V38" s="98">
        <f>SUMIFS($D$38:$U$38,$D$26:$U$26,$V$26)</f>
        <v>0</v>
      </c>
      <c r="W38" s="98">
        <f>SUMIFS($D$38:$U$38,$D$26:$U$26,$W$26)</f>
        <v>0</v>
      </c>
    </row>
    <row r="39" spans="2:23" ht="27" customHeight="1">
      <c r="B39" s="242" t="s">
        <v>814</v>
      </c>
      <c r="C39" s="27" t="s">
        <v>815</v>
      </c>
      <c r="D39" s="106">
        <f t="shared" ref="D39:U39" si="2">D27+D28+D29+D30+D34+D38</f>
        <v>0</v>
      </c>
      <c r="E39" s="106">
        <f t="shared" si="2"/>
        <v>0</v>
      </c>
      <c r="F39" s="106">
        <f t="shared" si="2"/>
        <v>0</v>
      </c>
      <c r="G39" s="106">
        <f t="shared" si="2"/>
        <v>0</v>
      </c>
      <c r="H39" s="106">
        <f t="shared" si="2"/>
        <v>0</v>
      </c>
      <c r="I39" s="106">
        <f t="shared" si="2"/>
        <v>0</v>
      </c>
      <c r="J39" s="106">
        <f t="shared" si="2"/>
        <v>0</v>
      </c>
      <c r="K39" s="106">
        <f t="shared" si="2"/>
        <v>0</v>
      </c>
      <c r="L39" s="106">
        <f t="shared" si="2"/>
        <v>0</v>
      </c>
      <c r="M39" s="106">
        <f t="shared" si="2"/>
        <v>0</v>
      </c>
      <c r="N39" s="106">
        <f t="shared" si="2"/>
        <v>0</v>
      </c>
      <c r="O39" s="106">
        <f t="shared" si="2"/>
        <v>0</v>
      </c>
      <c r="P39" s="106">
        <f t="shared" si="2"/>
        <v>0</v>
      </c>
      <c r="Q39" s="106">
        <f t="shared" si="2"/>
        <v>0</v>
      </c>
      <c r="R39" s="106">
        <f t="shared" si="2"/>
        <v>0</v>
      </c>
      <c r="S39" s="106">
        <f t="shared" si="2"/>
        <v>0</v>
      </c>
      <c r="T39" s="106">
        <f t="shared" si="2"/>
        <v>0</v>
      </c>
      <c r="U39" s="106">
        <f t="shared" si="2"/>
        <v>0</v>
      </c>
      <c r="V39" s="106">
        <f>SUMIFS($D$39:$U$39,$D$26:$U$26,$V$26)</f>
        <v>0</v>
      </c>
      <c r="W39" s="106">
        <f>SUMIFS($D$39:$U$39,$D$26:$U$26,$W$26)</f>
        <v>0</v>
      </c>
    </row>
    <row r="40" spans="2:23" ht="27" customHeight="1">
      <c r="B40" s="244" t="s">
        <v>810</v>
      </c>
      <c r="C40" s="27" t="s">
        <v>816</v>
      </c>
      <c r="D40" s="107"/>
      <c r="E40" s="107"/>
      <c r="F40" s="107"/>
      <c r="G40" s="107"/>
      <c r="H40" s="107"/>
      <c r="I40" s="107"/>
      <c r="J40" s="107"/>
      <c r="K40" s="107"/>
      <c r="L40" s="107"/>
      <c r="M40" s="107"/>
      <c r="N40" s="107"/>
      <c r="O40" s="107"/>
      <c r="P40" s="107"/>
      <c r="Q40" s="107"/>
      <c r="R40" s="107"/>
      <c r="S40" s="107"/>
      <c r="T40" s="107"/>
      <c r="U40" s="107"/>
      <c r="V40" s="107"/>
      <c r="W40" s="107"/>
    </row>
    <row r="41" spans="2:23" ht="27" customHeight="1">
      <c r="B41" s="244" t="s">
        <v>810</v>
      </c>
      <c r="C41" s="27" t="s">
        <v>817</v>
      </c>
      <c r="D41" s="108"/>
      <c r="E41" s="108"/>
      <c r="F41" s="108"/>
      <c r="G41" s="108"/>
      <c r="H41" s="108"/>
      <c r="I41" s="108"/>
      <c r="J41" s="108"/>
      <c r="K41" s="108"/>
      <c r="L41" s="108"/>
      <c r="M41" s="108"/>
      <c r="N41" s="108"/>
      <c r="O41" s="108"/>
      <c r="P41" s="108"/>
      <c r="Q41" s="108"/>
      <c r="R41" s="108"/>
      <c r="S41" s="108"/>
      <c r="T41" s="108"/>
      <c r="U41" s="108"/>
      <c r="V41" s="108"/>
      <c r="W41" s="108"/>
    </row>
    <row r="42" spans="2:23" ht="27" customHeight="1">
      <c r="B42" s="244" t="s">
        <v>818</v>
      </c>
      <c r="C42" s="27" t="s">
        <v>819</v>
      </c>
      <c r="D42" s="97"/>
      <c r="E42" s="97"/>
      <c r="F42" s="97"/>
      <c r="G42" s="97"/>
      <c r="H42" s="97"/>
      <c r="I42" s="97"/>
      <c r="J42" s="97"/>
      <c r="K42" s="97"/>
      <c r="L42" s="97"/>
      <c r="M42" s="97"/>
      <c r="N42" s="97"/>
      <c r="O42" s="97"/>
      <c r="P42" s="97"/>
      <c r="Q42" s="97"/>
      <c r="R42" s="97"/>
      <c r="S42" s="97"/>
      <c r="T42" s="97"/>
      <c r="U42" s="97"/>
      <c r="V42" s="98">
        <f>SUMIFS($D$42:$U$42,$D$26:$U$26,$V$26)</f>
        <v>0</v>
      </c>
      <c r="W42" s="98">
        <f>SUMIFS($D$42:$U$42,$D$26:$U$26,$W$26)</f>
        <v>0</v>
      </c>
    </row>
    <row r="43" spans="2:23" ht="27" customHeight="1">
      <c r="B43" s="242" t="s">
        <v>820</v>
      </c>
      <c r="C43" s="27" t="s">
        <v>821</v>
      </c>
      <c r="D43" s="105">
        <f t="shared" ref="D43:U43" si="3">SUM(D40:D42)</f>
        <v>0</v>
      </c>
      <c r="E43" s="105">
        <f t="shared" si="3"/>
        <v>0</v>
      </c>
      <c r="F43" s="105">
        <f t="shared" si="3"/>
        <v>0</v>
      </c>
      <c r="G43" s="105">
        <f t="shared" si="3"/>
        <v>0</v>
      </c>
      <c r="H43" s="105">
        <f t="shared" si="3"/>
        <v>0</v>
      </c>
      <c r="I43" s="105">
        <f t="shared" si="3"/>
        <v>0</v>
      </c>
      <c r="J43" s="105">
        <f t="shared" si="3"/>
        <v>0</v>
      </c>
      <c r="K43" s="105">
        <f t="shared" si="3"/>
        <v>0</v>
      </c>
      <c r="L43" s="105">
        <f t="shared" si="3"/>
        <v>0</v>
      </c>
      <c r="M43" s="105">
        <f t="shared" si="3"/>
        <v>0</v>
      </c>
      <c r="N43" s="105">
        <f t="shared" si="3"/>
        <v>0</v>
      </c>
      <c r="O43" s="105">
        <f t="shared" si="3"/>
        <v>0</v>
      </c>
      <c r="P43" s="105">
        <f t="shared" si="3"/>
        <v>0</v>
      </c>
      <c r="Q43" s="105">
        <f t="shared" si="3"/>
        <v>0</v>
      </c>
      <c r="R43" s="105">
        <f t="shared" si="3"/>
        <v>0</v>
      </c>
      <c r="S43" s="105">
        <f t="shared" si="3"/>
        <v>0</v>
      </c>
      <c r="T43" s="105">
        <f t="shared" si="3"/>
        <v>0</v>
      </c>
      <c r="U43" s="105">
        <f t="shared" si="3"/>
        <v>0</v>
      </c>
      <c r="V43" s="98">
        <f>SUMIFS($D$43:$U$43,$D$26:$U$26,$V$26)</f>
        <v>0</v>
      </c>
      <c r="W43" s="98">
        <f>SUMIFS($D$43:$U$43,$D$26:$U$26,$W$26)</f>
        <v>0</v>
      </c>
    </row>
    <row r="44" spans="2:23" ht="27" customHeight="1">
      <c r="B44" s="242" t="s">
        <v>822</v>
      </c>
      <c r="C44" s="27" t="s">
        <v>823</v>
      </c>
      <c r="D44" s="97"/>
      <c r="E44" s="97"/>
      <c r="F44" s="97"/>
      <c r="G44" s="97"/>
      <c r="H44" s="97"/>
      <c r="I44" s="97"/>
      <c r="J44" s="97"/>
      <c r="K44" s="97"/>
      <c r="L44" s="97"/>
      <c r="M44" s="97"/>
      <c r="N44" s="97"/>
      <c r="O44" s="97"/>
      <c r="P44" s="97"/>
      <c r="Q44" s="97"/>
      <c r="R44" s="97"/>
      <c r="S44" s="97"/>
      <c r="T44" s="97"/>
      <c r="U44" s="97"/>
      <c r="V44" s="98">
        <f>SUMIFS($D$44:$U$44,$D$26:$U$26,$V$26)</f>
        <v>0</v>
      </c>
      <c r="W44" s="98">
        <f>SUMIFS($D$44:$U$44,$D$26:$U$26,$W$26)</f>
        <v>0</v>
      </c>
    </row>
    <row r="45" spans="2:23" ht="27" customHeight="1">
      <c r="B45" s="246" t="s">
        <v>1035</v>
      </c>
      <c r="C45" s="27" t="s">
        <v>824</v>
      </c>
      <c r="D45" s="101">
        <f t="shared" ref="D45:U45" si="4">D39+D43+D44</f>
        <v>0</v>
      </c>
      <c r="E45" s="101">
        <f t="shared" si="4"/>
        <v>0</v>
      </c>
      <c r="F45" s="101">
        <f t="shared" si="4"/>
        <v>0</v>
      </c>
      <c r="G45" s="101">
        <f t="shared" si="4"/>
        <v>0</v>
      </c>
      <c r="H45" s="101">
        <f t="shared" si="4"/>
        <v>0</v>
      </c>
      <c r="I45" s="101">
        <f t="shared" si="4"/>
        <v>0</v>
      </c>
      <c r="J45" s="101">
        <f t="shared" si="4"/>
        <v>0</v>
      </c>
      <c r="K45" s="101">
        <f t="shared" si="4"/>
        <v>0</v>
      </c>
      <c r="L45" s="101">
        <f t="shared" si="4"/>
        <v>0</v>
      </c>
      <c r="M45" s="101">
        <f t="shared" si="4"/>
        <v>0</v>
      </c>
      <c r="N45" s="101">
        <f t="shared" si="4"/>
        <v>0</v>
      </c>
      <c r="O45" s="101">
        <f t="shared" si="4"/>
        <v>0</v>
      </c>
      <c r="P45" s="101">
        <f t="shared" si="4"/>
        <v>0</v>
      </c>
      <c r="Q45" s="101">
        <f t="shared" si="4"/>
        <v>0</v>
      </c>
      <c r="R45" s="101">
        <f t="shared" si="4"/>
        <v>0</v>
      </c>
      <c r="S45" s="101">
        <f t="shared" si="4"/>
        <v>0</v>
      </c>
      <c r="T45" s="101">
        <f t="shared" si="4"/>
        <v>0</v>
      </c>
      <c r="U45" s="101">
        <f t="shared" si="4"/>
        <v>0</v>
      </c>
      <c r="V45" s="101">
        <f>SUMIFS($D$45:$U$45,$D$26:$U$26,$V$26)</f>
        <v>0</v>
      </c>
      <c r="W45" s="101">
        <f>SUMIFS($D$45:$U$45,$D$26:$U$26,$W$26)</f>
        <v>0</v>
      </c>
    </row>
    <row r="46" spans="2:23" ht="27" customHeight="1">
      <c r="B46" s="247" t="s">
        <v>603</v>
      </c>
      <c r="C46" s="27" t="s">
        <v>825</v>
      </c>
      <c r="D46" s="97"/>
      <c r="E46" s="97"/>
      <c r="F46" s="97"/>
      <c r="G46" s="97"/>
      <c r="H46" s="97"/>
      <c r="I46" s="97"/>
      <c r="J46" s="97"/>
      <c r="K46" s="97"/>
      <c r="L46" s="97"/>
      <c r="M46" s="97"/>
      <c r="N46" s="97"/>
      <c r="O46" s="97"/>
      <c r="P46" s="97"/>
      <c r="Q46" s="97"/>
      <c r="R46" s="97"/>
      <c r="S46" s="97"/>
      <c r="T46" s="97"/>
      <c r="U46" s="97"/>
      <c r="V46" s="98">
        <f>SUMIFS($D$46:$U$46,$D$26:$U$26,$V$26)</f>
        <v>0</v>
      </c>
      <c r="W46" s="98">
        <f>SUMIFS($D$46:$U$46,$D$26:$U$26,$W$26)</f>
        <v>0</v>
      </c>
    </row>
    <row r="47" spans="2:23" ht="27" customHeight="1">
      <c r="B47" s="208" t="s">
        <v>605</v>
      </c>
      <c r="C47" s="27" t="s">
        <v>826</v>
      </c>
      <c r="D47" s="101">
        <f t="shared" ref="D47:U47" si="5">D45+D46</f>
        <v>0</v>
      </c>
      <c r="E47" s="101">
        <f t="shared" si="5"/>
        <v>0</v>
      </c>
      <c r="F47" s="101">
        <f t="shared" si="5"/>
        <v>0</v>
      </c>
      <c r="G47" s="101">
        <f t="shared" si="5"/>
        <v>0</v>
      </c>
      <c r="H47" s="101">
        <f t="shared" si="5"/>
        <v>0</v>
      </c>
      <c r="I47" s="101">
        <f t="shared" si="5"/>
        <v>0</v>
      </c>
      <c r="J47" s="101">
        <f t="shared" si="5"/>
        <v>0</v>
      </c>
      <c r="K47" s="101">
        <f t="shared" si="5"/>
        <v>0</v>
      </c>
      <c r="L47" s="101">
        <f t="shared" si="5"/>
        <v>0</v>
      </c>
      <c r="M47" s="101">
        <f t="shared" si="5"/>
        <v>0</v>
      </c>
      <c r="N47" s="101">
        <f t="shared" si="5"/>
        <v>0</v>
      </c>
      <c r="O47" s="101">
        <f t="shared" si="5"/>
        <v>0</v>
      </c>
      <c r="P47" s="101">
        <f t="shared" si="5"/>
        <v>0</v>
      </c>
      <c r="Q47" s="101">
        <f t="shared" si="5"/>
        <v>0</v>
      </c>
      <c r="R47" s="101">
        <f t="shared" si="5"/>
        <v>0</v>
      </c>
      <c r="S47" s="101">
        <f t="shared" si="5"/>
        <v>0</v>
      </c>
      <c r="T47" s="101">
        <f t="shared" si="5"/>
        <v>0</v>
      </c>
      <c r="U47" s="101">
        <f t="shared" si="5"/>
        <v>0</v>
      </c>
      <c r="V47" s="101">
        <f>SUMIFS($D$47:$U$47,$D$26:$U$26,$V$26)</f>
        <v>0</v>
      </c>
      <c r="W47" s="101">
        <f>SUMIFS($D$47:$U$47,$D$26:$U$26,$W$26)</f>
        <v>0</v>
      </c>
    </row>
    <row r="48" spans="2:23" ht="14.65" customHeight="1"/>
    <row r="49" spans="2:4" ht="14.65" customHeight="1"/>
    <row r="50" spans="2:4" ht="14.65" customHeight="1">
      <c r="B50" s="221" t="s">
        <v>1036</v>
      </c>
    </row>
    <row r="51" spans="2:4" ht="14.65" customHeight="1">
      <c r="B51" s="195"/>
      <c r="C51" s="196"/>
      <c r="D51" s="248" t="s">
        <v>758</v>
      </c>
    </row>
    <row r="52" spans="2:4" ht="14.65" customHeight="1">
      <c r="B52" s="243" t="s">
        <v>592</v>
      </c>
      <c r="C52" s="196"/>
      <c r="D52" s="42" t="str">
        <f>IF(ABS(SUM(V15:W15)-SUM('B.G.R.1A GI Results (AY)'!H17:I17))&gt;D57,"Commentary Required","OK")</f>
        <v>OK</v>
      </c>
    </row>
    <row r="53" spans="2:4" ht="14.65" customHeight="1">
      <c r="B53" s="195" t="s">
        <v>789</v>
      </c>
      <c r="C53" s="196"/>
      <c r="D53" s="42" t="str">
        <f>IF(ABS(SUM(V16:W16)-SUM('B.G.R.1A GI Results (AY)'!H18:I18))&gt;D57,"Commentary Required","OK")</f>
        <v>OK</v>
      </c>
    </row>
    <row r="54" spans="2:4" ht="14.65" customHeight="1">
      <c r="B54" s="243" t="s">
        <v>791</v>
      </c>
      <c r="C54" s="196"/>
      <c r="D54" s="42" t="str">
        <f>IF(ABS(SUM(V18:W18)-SUM('B.G.R.1A GI Results (AY)'!H20:I20))&gt;D57,"Commentary Required","OK")</f>
        <v>OK</v>
      </c>
    </row>
    <row r="55" spans="2:4" ht="14.65" customHeight="1">
      <c r="B55" s="195" t="s">
        <v>792</v>
      </c>
      <c r="C55" s="196"/>
      <c r="D55" s="42" t="str">
        <f>IF(ABS(SUM(V19:W19)-SUM('B.G.R.1A GI Results (AY)'!H21:I21))&gt;D57,"Commentary Required","OK")</f>
        <v>OK</v>
      </c>
    </row>
    <row r="56" spans="2:4" ht="14.65" customHeight="1">
      <c r="B56" s="195" t="s">
        <v>605</v>
      </c>
      <c r="C56" s="196"/>
      <c r="D56" s="42" t="str">
        <f>IF(ABS(SUM(V47:W47)-SUM('B.G.R.1A GI Results (AY)'!H51:I51))&gt;D57,"Commentary Required","OK")</f>
        <v>OK</v>
      </c>
    </row>
    <row r="57" spans="2:4" ht="14.65" customHeight="1">
      <c r="B57" s="6" t="s">
        <v>924</v>
      </c>
      <c r="C57" s="249"/>
      <c r="D57" s="42">
        <v>1</v>
      </c>
    </row>
    <row r="58" spans="2:4" ht="14.65" customHeight="1">
      <c r="B58" s="195" t="s">
        <v>529</v>
      </c>
      <c r="C58" s="196"/>
      <c r="D58" s="212"/>
    </row>
    <row r="59" spans="2:4" ht="14.65" customHeight="1"/>
    <row r="60" spans="2:4" ht="14.65" customHeight="1">
      <c r="B60" s="41" t="s">
        <v>925</v>
      </c>
    </row>
    <row r="61" spans="2:4" ht="14.65" customHeight="1">
      <c r="B61" s="195" t="s">
        <v>789</v>
      </c>
      <c r="C61" s="196"/>
      <c r="D61" s="42" t="str">
        <f>IF(COUNTIFS(D16:W16,"&gt;0")&gt;0,"Commentary Required","OK")</f>
        <v>OK</v>
      </c>
    </row>
    <row r="62" spans="2:4" ht="14.65" customHeight="1">
      <c r="B62" s="243" t="s">
        <v>791</v>
      </c>
      <c r="C62" s="196"/>
      <c r="D62" s="42" t="str">
        <f>IF(COUNTIFS(D18:W18,"&gt;0")&gt;0,"Commentary Required","OK")</f>
        <v>OK</v>
      </c>
    </row>
    <row r="63" spans="2:4" ht="14.65" customHeight="1">
      <c r="B63" s="195" t="s">
        <v>797</v>
      </c>
      <c r="C63" s="196"/>
      <c r="D63" s="42" t="str">
        <f>IF(COUNTIFS(D28:W28,"&gt;0")&gt;0,"Commentary Required","OK")</f>
        <v>OK</v>
      </c>
    </row>
    <row r="64" spans="2:4" ht="14.65" customHeight="1">
      <c r="B64" s="195" t="s">
        <v>798</v>
      </c>
      <c r="C64" s="196"/>
      <c r="D64" s="42" t="str">
        <f>IF(COUNTIFS(D29:W29,"&gt;0")&gt;0,"Commentary Required","OK")</f>
        <v>OK</v>
      </c>
    </row>
    <row r="65" spans="2:4" ht="14.65" customHeight="1">
      <c r="B65" s="243" t="s">
        <v>800</v>
      </c>
      <c r="C65" s="196"/>
      <c r="D65" s="42" t="str">
        <f>IF(COUNTIFS(D31:W31,"&gt;0")&gt;0,"Commentary Required","OK")</f>
        <v>OK</v>
      </c>
    </row>
    <row r="66" spans="2:4" ht="14.65" customHeight="1">
      <c r="B66" s="6" t="s">
        <v>808</v>
      </c>
      <c r="C66" s="196"/>
      <c r="D66" s="42" t="str">
        <f>IF(COUNTIFS(D36:W36,"&gt;0")&gt;0,"Commentary Required","OK")</f>
        <v>OK</v>
      </c>
    </row>
    <row r="67" spans="2:4" ht="14.65" customHeight="1">
      <c r="B67" s="195" t="s">
        <v>529</v>
      </c>
      <c r="C67" s="196"/>
      <c r="D67" s="212"/>
    </row>
    <row r="68" spans="2:4" ht="14.65" customHeight="1"/>
    <row r="69" spans="2:4" ht="14.65" customHeight="1">
      <c r="B69" s="221" t="s">
        <v>1036</v>
      </c>
    </row>
    <row r="70" spans="2:4" ht="14.65" customHeight="1">
      <c r="B70" s="195"/>
      <c r="C70" s="196"/>
      <c r="D70" s="248" t="s">
        <v>758</v>
      </c>
    </row>
    <row r="71" spans="2:4" ht="14.65" customHeight="1">
      <c r="B71" s="243" t="s">
        <v>1037</v>
      </c>
      <c r="C71" s="196"/>
      <c r="D71" s="42" t="str">
        <f>IF(ABS(SUM(V20:W20)-SUM('B.G.R.1A GI Results (AY)'!H22:I22))&gt;D72,"Commentary Required","OK")</f>
        <v>OK</v>
      </c>
    </row>
    <row r="72" spans="2:4" ht="14.65" customHeight="1">
      <c r="B72" s="6" t="s">
        <v>924</v>
      </c>
      <c r="C72" s="249"/>
      <c r="D72" s="42">
        <v>1</v>
      </c>
    </row>
    <row r="73" spans="2:4" ht="14.65" customHeight="1">
      <c r="B73" s="195" t="s">
        <v>529</v>
      </c>
      <c r="C73" s="196"/>
      <c r="D73" s="212"/>
    </row>
    <row r="74" spans="2:4" ht="14.65" customHeight="1"/>
    <row r="75" spans="2:4" ht="14.65" customHeight="1">
      <c r="B75" s="214" t="s">
        <v>926</v>
      </c>
      <c r="C75" s="196"/>
      <c r="D75" s="42" t="str">
        <f>IF(COUNTIFS(D20:W20,"",D15:W15,"&gt;0")+COUNTIFS(D20:W20,0,D15:W15,"&gt;0")&gt;=D76,"Commentary Required","OK")</f>
        <v>OK</v>
      </c>
    </row>
    <row r="76" spans="2:4" ht="14.65" customHeight="1">
      <c r="B76" s="6" t="s">
        <v>924</v>
      </c>
      <c r="C76" s="249"/>
      <c r="D76" s="109">
        <v>1</v>
      </c>
    </row>
    <row r="77" spans="2:4" ht="14.65" customHeight="1">
      <c r="B77" s="195" t="s">
        <v>529</v>
      </c>
      <c r="C77" s="196"/>
      <c r="D77" s="212"/>
    </row>
    <row r="78" spans="2:4">
      <c r="D78" s="110"/>
    </row>
  </sheetData>
  <sheetProtection insertHyperlinks="0"/>
  <mergeCells count="26">
    <mergeCell ref="F12:G12"/>
    <mergeCell ref="C6:D6"/>
    <mergeCell ref="C7:D7"/>
    <mergeCell ref="B11:C11"/>
    <mergeCell ref="B12:C13"/>
    <mergeCell ref="D12:E12"/>
    <mergeCell ref="J25:K25"/>
    <mergeCell ref="L25:M25"/>
    <mergeCell ref="N25:O25"/>
    <mergeCell ref="H12:I12"/>
    <mergeCell ref="J12:K12"/>
    <mergeCell ref="L12:M12"/>
    <mergeCell ref="N12:O12"/>
    <mergeCell ref="B24:C24"/>
    <mergeCell ref="B25:C26"/>
    <mergeCell ref="D25:E25"/>
    <mergeCell ref="F25:G25"/>
    <mergeCell ref="H25:I25"/>
    <mergeCell ref="P25:Q25"/>
    <mergeCell ref="R25:S25"/>
    <mergeCell ref="T25:U25"/>
    <mergeCell ref="V25:W25"/>
    <mergeCell ref="T12:U12"/>
    <mergeCell ref="V12:W12"/>
    <mergeCell ref="P12:Q12"/>
    <mergeCell ref="R12:S12"/>
  </mergeCells>
  <conditionalFormatting sqref="D52:D56">
    <cfRule type="cellIs" dxfId="39" priority="4" operator="equal">
      <formula>"OK"</formula>
    </cfRule>
    <cfRule type="expression" dxfId="38" priority="5">
      <formula>OR(D52="Error",D52="ERROR")</formula>
    </cfRule>
    <cfRule type="cellIs" dxfId="37" priority="6" operator="equal">
      <formula>"Commentary Required"</formula>
    </cfRule>
  </conditionalFormatting>
  <conditionalFormatting sqref="D61:D66">
    <cfRule type="cellIs" dxfId="36" priority="10" operator="equal">
      <formula>"OK"</formula>
    </cfRule>
    <cfRule type="expression" dxfId="35" priority="11">
      <formula>OR(D61="Error",D61="ERROR")</formula>
    </cfRule>
    <cfRule type="cellIs" dxfId="34" priority="12" operator="equal">
      <formula>"Commentary Required"</formula>
    </cfRule>
  </conditionalFormatting>
  <conditionalFormatting sqref="D71">
    <cfRule type="cellIs" dxfId="33" priority="1" operator="equal">
      <formula>"OK"</formula>
    </cfRule>
    <cfRule type="expression" dxfId="32" priority="2">
      <formula>OR(D71="Error",D71="ERROR")</formula>
    </cfRule>
    <cfRule type="cellIs" dxfId="31" priority="3" operator="equal">
      <formula>"Commentary Required"</formula>
    </cfRule>
  </conditionalFormatting>
  <conditionalFormatting sqref="D75">
    <cfRule type="cellIs" dxfId="30" priority="7" operator="equal">
      <formula>"OK"</formula>
    </cfRule>
    <cfRule type="expression" dxfId="29" priority="8">
      <formula>OR(D75="Error",D75="ERROR")</formula>
    </cfRule>
    <cfRule type="cellIs" dxfId="28" priority="9" operator="equal">
      <formula>"Commentary Required"</formula>
    </cfRule>
  </conditionalFormatting>
  <dataValidations count="3">
    <dataValidation type="list" allowBlank="1" showInputMessage="1" showErrorMessage="1" sqref="D6" xr:uid="{9FE81499-6F41-4D63-9342-9DE9F46579D2}">
      <formula1>"1,2,3,4,5,6,7,8,9,10,11,12"</formula1>
    </dataValidation>
    <dataValidation type="whole" allowBlank="1" showInputMessage="1" showErrorMessage="1" sqref="C7:D7" xr:uid="{58829A0C-FA42-4811-9FA7-487AB209A8CA}">
      <formula1>1900</formula1>
      <formula2>2500</formula2>
    </dataValidation>
    <dataValidation type="decimal" allowBlank="1" showInputMessage="1" showErrorMessage="1" errorTitle="Error" error="Please enter a number of +/- 11 digits" sqref="D46:U46 D44:U44 D42:U42 D38:U38 D35:U36 D31:U33 D27:U29 D18:U20 D15:U16" xr:uid="{B7899967-CCC0-4FFC-B5A4-CABB363F3C40}">
      <formula1>-99999999999</formula1>
      <formula2>99999999999</formula2>
    </dataValidation>
  </dataValidations>
  <pageMargins left="0.7" right="0.7" top="0.75" bottom="0.75" header="0.3" footer="0.3"/>
  <pageSetup paperSize="8" scale="37" fitToHeight="2" orientation="landscape" r:id="rId1"/>
  <colBreaks count="1" manualBreakCount="1">
    <brk id="24" max="1048575" man="1"/>
  </colBreaks>
  <drawing r:id="rId2"/>
  <legacyDrawing r:id="rId3"/>
  <controls>
    <mc:AlternateContent xmlns:mc="http://schemas.openxmlformats.org/markup-compatibility/2006">
      <mc:Choice Requires="x14">
        <control shapeId="8193" r:id="rId4" name="BGR4_Clear_Worksheet">
          <controlPr defaultSize="0" autoLine="0" r:id="rId5">
            <anchor moveWithCells="1">
              <from>
                <xdr:col>4</xdr:col>
                <xdr:colOff>66675</xdr:colOff>
                <xdr:row>2</xdr:row>
                <xdr:rowOff>0</xdr:rowOff>
              </from>
              <to>
                <xdr:col>5</xdr:col>
                <xdr:colOff>295275</xdr:colOff>
                <xdr:row>3</xdr:row>
                <xdr:rowOff>133350</xdr:rowOff>
              </to>
            </anchor>
          </controlPr>
        </control>
      </mc:Choice>
      <mc:Fallback>
        <control shapeId="8193" r:id="rId4" name="BGR4_Clear_Worksheet"/>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A1DEB-0FCA-4DB5-95CB-0837279FA137}">
  <sheetPr codeName="Sheet42">
    <pageSetUpPr autoPageBreaks="0" fitToPage="1"/>
  </sheetPr>
  <dimension ref="A1:EL60"/>
  <sheetViews>
    <sheetView showGridLines="0" topLeftCell="B1" zoomScaleNormal="100" workbookViewId="0">
      <selection activeCell="B1" sqref="B1"/>
    </sheetView>
  </sheetViews>
  <sheetFormatPr defaultColWidth="8.42578125" defaultRowHeight="12.75"/>
  <cols>
    <col min="1" max="1" width="2.42578125" style="92" hidden="1" customWidth="1"/>
    <col min="2" max="2" width="78.5703125" style="92" customWidth="1"/>
    <col min="3" max="3" width="23.5703125" style="92" customWidth="1"/>
    <col min="4" max="4" width="20" style="92" customWidth="1"/>
    <col min="5" max="21" width="18.42578125" style="92" customWidth="1"/>
    <col min="22" max="22" width="3.42578125" style="92" customWidth="1"/>
    <col min="23" max="23" width="10.5703125" style="17" customWidth="1"/>
    <col min="24" max="16384" width="8.42578125" style="92"/>
  </cols>
  <sheetData>
    <row r="1" spans="1:142" s="10" customFormat="1" ht="17.25" customHeight="1">
      <c r="A1" s="87"/>
      <c r="B1" s="11" t="s">
        <v>1038</v>
      </c>
      <c r="C1" s="11"/>
      <c r="D1" s="11"/>
      <c r="E1" s="11"/>
      <c r="F1" s="11"/>
      <c r="G1" s="11"/>
      <c r="H1" s="11"/>
      <c r="I1" s="11"/>
      <c r="J1" s="11"/>
      <c r="K1" s="11"/>
      <c r="L1" s="11"/>
      <c r="M1" s="11"/>
      <c r="N1" s="11"/>
      <c r="O1" s="11"/>
      <c r="P1" s="11"/>
      <c r="Q1" s="11"/>
      <c r="R1" s="11"/>
      <c r="S1" s="11"/>
      <c r="T1" s="11"/>
      <c r="U1" s="11"/>
      <c r="V1" s="11"/>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row>
    <row r="2" spans="1:142" s="87" customFormat="1" ht="15" customHeight="1">
      <c r="B2" s="250" t="s">
        <v>532</v>
      </c>
      <c r="C2" s="163"/>
      <c r="E2" s="216"/>
      <c r="F2" s="216"/>
      <c r="G2" s="216"/>
      <c r="H2" s="216"/>
      <c r="I2" s="216"/>
      <c r="J2" s="216"/>
      <c r="K2" s="216"/>
      <c r="L2" s="216"/>
      <c r="M2" s="216"/>
      <c r="N2" s="216"/>
      <c r="O2" s="216"/>
      <c r="P2" s="216"/>
      <c r="W2" s="10"/>
    </row>
    <row r="3" spans="1:142" s="87" customFormat="1" ht="15" customHeight="1">
      <c r="B3" s="250" t="s">
        <v>533</v>
      </c>
      <c r="C3" s="165"/>
      <c r="E3" s="216"/>
      <c r="F3" s="216"/>
      <c r="G3" s="216"/>
      <c r="H3" s="216"/>
      <c r="I3" s="216"/>
      <c r="J3" s="216"/>
      <c r="K3" s="216"/>
      <c r="L3" s="216"/>
      <c r="M3" s="216"/>
      <c r="N3" s="216"/>
      <c r="O3" s="216"/>
      <c r="P3" s="216"/>
      <c r="W3" s="10"/>
    </row>
    <row r="4" spans="1:142" s="87" customFormat="1" ht="15" customHeight="1">
      <c r="B4" s="250" t="s">
        <v>534</v>
      </c>
      <c r="C4" s="251"/>
      <c r="E4" s="216"/>
      <c r="F4" s="216"/>
      <c r="G4" s="216"/>
      <c r="H4" s="216"/>
      <c r="I4" s="216"/>
      <c r="J4" s="216"/>
      <c r="K4" s="216"/>
      <c r="L4" s="216"/>
      <c r="M4" s="216"/>
      <c r="N4" s="216"/>
      <c r="O4" s="216"/>
      <c r="P4" s="216"/>
      <c r="W4" s="10"/>
    </row>
    <row r="5" spans="1:142" ht="15" customHeight="1">
      <c r="B5" s="221"/>
    </row>
    <row r="6" spans="1:142" ht="15" customHeight="1">
      <c r="B6" s="252" t="s">
        <v>536</v>
      </c>
      <c r="C6" s="406"/>
      <c r="D6" s="406"/>
      <c r="E6" s="94"/>
    </row>
    <row r="7" spans="1:142" ht="15" customHeight="1">
      <c r="B7" s="166" t="s">
        <v>537</v>
      </c>
      <c r="C7" s="406"/>
      <c r="D7" s="406"/>
      <c r="E7" s="94"/>
    </row>
    <row r="8" spans="1:142" ht="15" customHeight="1"/>
    <row r="9" spans="1:142" ht="15" customHeight="1">
      <c r="B9" s="230" t="s">
        <v>538</v>
      </c>
    </row>
    <row r="10" spans="1:142" ht="15" customHeight="1">
      <c r="B10" s="238" t="s">
        <v>1039</v>
      </c>
      <c r="C10" s="104"/>
      <c r="D10" s="104"/>
      <c r="E10" s="104"/>
      <c r="F10" s="104"/>
      <c r="G10" s="104"/>
      <c r="H10" s="104"/>
      <c r="I10" s="104"/>
      <c r="J10" s="104"/>
      <c r="K10" s="104"/>
      <c r="L10" s="104"/>
      <c r="M10" s="104"/>
      <c r="N10" s="104"/>
      <c r="O10" s="104"/>
      <c r="P10" s="104"/>
      <c r="Q10" s="104"/>
      <c r="R10" s="104"/>
      <c r="S10" s="104"/>
      <c r="T10" s="104"/>
      <c r="U10" s="104"/>
      <c r="V10" s="104"/>
      <c r="W10" s="111"/>
    </row>
    <row r="11" spans="1:142" ht="15" customHeight="1">
      <c r="B11" s="253"/>
    </row>
    <row r="12" spans="1:142" ht="27" customHeight="1">
      <c r="B12" s="471" t="s">
        <v>1022</v>
      </c>
      <c r="C12" s="472"/>
      <c r="D12" s="239" t="s">
        <v>930</v>
      </c>
      <c r="E12" s="239" t="s">
        <v>542</v>
      </c>
      <c r="F12" s="239" t="s">
        <v>543</v>
      </c>
      <c r="G12" s="239" t="s">
        <v>544</v>
      </c>
      <c r="H12" s="239" t="s">
        <v>545</v>
      </c>
      <c r="I12" s="239" t="s">
        <v>546</v>
      </c>
      <c r="J12" s="239" t="s">
        <v>547</v>
      </c>
      <c r="K12" s="239" t="s">
        <v>548</v>
      </c>
      <c r="L12" s="239" t="s">
        <v>549</v>
      </c>
      <c r="M12" s="239" t="s">
        <v>550</v>
      </c>
      <c r="N12" s="239" t="s">
        <v>551</v>
      </c>
      <c r="O12" s="239" t="s">
        <v>552</v>
      </c>
      <c r="P12" s="239" t="s">
        <v>553</v>
      </c>
      <c r="Q12" s="239" t="s">
        <v>554</v>
      </c>
      <c r="R12" s="239" t="s">
        <v>555</v>
      </c>
      <c r="S12" s="239" t="s">
        <v>556</v>
      </c>
      <c r="T12" s="239" t="s">
        <v>557</v>
      </c>
      <c r="U12" s="239" t="s">
        <v>558</v>
      </c>
    </row>
    <row r="13" spans="1:142" ht="27" customHeight="1">
      <c r="B13" s="473" t="s">
        <v>1023</v>
      </c>
      <c r="C13" s="473"/>
      <c r="D13" s="468" t="s">
        <v>1024</v>
      </c>
      <c r="E13" s="468"/>
      <c r="F13" s="468" t="s">
        <v>1025</v>
      </c>
      <c r="G13" s="468"/>
      <c r="H13" s="468" t="s">
        <v>1026</v>
      </c>
      <c r="I13" s="468"/>
      <c r="J13" s="474" t="s">
        <v>1027</v>
      </c>
      <c r="K13" s="475"/>
      <c r="L13" s="468" t="s">
        <v>1028</v>
      </c>
      <c r="M13" s="468"/>
      <c r="N13" s="468" t="s">
        <v>1029</v>
      </c>
      <c r="O13" s="468"/>
      <c r="P13" s="467" t="s">
        <v>1030</v>
      </c>
      <c r="Q13" s="468"/>
      <c r="R13" s="467" t="s">
        <v>1031</v>
      </c>
      <c r="S13" s="468"/>
      <c r="T13" s="467" t="s">
        <v>1032</v>
      </c>
      <c r="U13" s="468"/>
    </row>
    <row r="14" spans="1:142" ht="27" customHeight="1">
      <c r="B14" s="473"/>
      <c r="C14" s="473"/>
      <c r="D14" s="240" t="s">
        <v>1033</v>
      </c>
      <c r="E14" s="240" t="s">
        <v>1034</v>
      </c>
      <c r="F14" s="240" t="s">
        <v>1033</v>
      </c>
      <c r="G14" s="240" t="s">
        <v>1034</v>
      </c>
      <c r="H14" s="240" t="s">
        <v>1033</v>
      </c>
      <c r="I14" s="240" t="s">
        <v>1034</v>
      </c>
      <c r="J14" s="240" t="s">
        <v>1033</v>
      </c>
      <c r="K14" s="240" t="s">
        <v>1034</v>
      </c>
      <c r="L14" s="240" t="s">
        <v>1033</v>
      </c>
      <c r="M14" s="240" t="s">
        <v>1034</v>
      </c>
      <c r="N14" s="240" t="s">
        <v>1033</v>
      </c>
      <c r="O14" s="240" t="s">
        <v>1034</v>
      </c>
      <c r="P14" s="240" t="s">
        <v>1033</v>
      </c>
      <c r="Q14" s="240" t="s">
        <v>1034</v>
      </c>
      <c r="R14" s="240" t="s">
        <v>1033</v>
      </c>
      <c r="S14" s="240" t="s">
        <v>1034</v>
      </c>
      <c r="T14" s="240" t="s">
        <v>1033</v>
      </c>
      <c r="U14" s="240" t="s">
        <v>1034</v>
      </c>
    </row>
    <row r="15" spans="1:142" ht="27" customHeight="1">
      <c r="B15" s="254" t="s">
        <v>1040</v>
      </c>
      <c r="C15" s="27"/>
      <c r="D15" s="107"/>
      <c r="E15" s="107"/>
      <c r="F15" s="107"/>
      <c r="G15" s="107"/>
      <c r="H15" s="107"/>
      <c r="I15" s="107"/>
      <c r="J15" s="107"/>
      <c r="K15" s="107"/>
      <c r="L15" s="107"/>
      <c r="M15" s="107"/>
      <c r="N15" s="107"/>
      <c r="O15" s="107"/>
      <c r="P15" s="107"/>
      <c r="Q15" s="107"/>
      <c r="R15" s="107"/>
      <c r="S15" s="107"/>
      <c r="T15" s="107"/>
      <c r="U15" s="107"/>
    </row>
    <row r="16" spans="1:142" ht="27" customHeight="1">
      <c r="B16" s="255" t="s">
        <v>1041</v>
      </c>
      <c r="C16" s="27" t="s">
        <v>1042</v>
      </c>
      <c r="D16" s="112">
        <f>'B.G.R.4 Motor'!D15</f>
        <v>0</v>
      </c>
      <c r="E16" s="112">
        <f>'B.G.R.4 Motor'!E15</f>
        <v>0</v>
      </c>
      <c r="F16" s="112">
        <f>'B.G.R.4 Motor'!F15</f>
        <v>0</v>
      </c>
      <c r="G16" s="112">
        <f>'B.G.R.4 Motor'!G15</f>
        <v>0</v>
      </c>
      <c r="H16" s="112">
        <f>'B.G.R.4 Motor'!H15</f>
        <v>0</v>
      </c>
      <c r="I16" s="112">
        <f>'B.G.R.4 Motor'!I15</f>
        <v>0</v>
      </c>
      <c r="J16" s="112">
        <f>'B.G.R.4 Motor'!J15</f>
        <v>0</v>
      </c>
      <c r="K16" s="112">
        <f>'B.G.R.4 Motor'!K15</f>
        <v>0</v>
      </c>
      <c r="L16" s="112">
        <f>'B.G.R.4 Motor'!L15</f>
        <v>0</v>
      </c>
      <c r="M16" s="112">
        <f>'B.G.R.4 Motor'!M15</f>
        <v>0</v>
      </c>
      <c r="N16" s="112">
        <f>'B.G.R.4 Motor'!N15</f>
        <v>0</v>
      </c>
      <c r="O16" s="112">
        <f>'B.G.R.4 Motor'!O15</f>
        <v>0</v>
      </c>
      <c r="P16" s="112">
        <f>'B.G.R.4 Motor'!P15</f>
        <v>0</v>
      </c>
      <c r="Q16" s="112">
        <f>'B.G.R.4 Motor'!Q15</f>
        <v>0</v>
      </c>
      <c r="R16" s="112">
        <f>'B.G.R.4 Motor'!R15</f>
        <v>0</v>
      </c>
      <c r="S16" s="112">
        <f>'B.G.R.4 Motor'!S15</f>
        <v>0</v>
      </c>
      <c r="T16" s="112">
        <f>'B.G.R.4 Motor'!T15</f>
        <v>0</v>
      </c>
      <c r="U16" s="112">
        <f>'B.G.R.4 Motor'!U15</f>
        <v>0</v>
      </c>
    </row>
    <row r="17" spans="2:21" ht="27" customHeight="1">
      <c r="B17" s="255" t="s">
        <v>1043</v>
      </c>
      <c r="C17" s="27" t="s">
        <v>595</v>
      </c>
      <c r="D17" s="97"/>
      <c r="E17" s="97"/>
      <c r="F17" s="97"/>
      <c r="G17" s="97"/>
      <c r="H17" s="97"/>
      <c r="I17" s="97"/>
      <c r="J17" s="97"/>
      <c r="K17" s="97"/>
      <c r="L17" s="97"/>
      <c r="M17" s="97"/>
      <c r="N17" s="97"/>
      <c r="O17" s="97"/>
      <c r="P17" s="97"/>
      <c r="Q17" s="97"/>
      <c r="R17" s="97"/>
      <c r="S17" s="97"/>
      <c r="T17" s="97"/>
      <c r="U17" s="97"/>
    </row>
    <row r="18" spans="2:21" ht="27" customHeight="1">
      <c r="B18" s="255" t="s">
        <v>1044</v>
      </c>
      <c r="C18" s="27" t="s">
        <v>598</v>
      </c>
      <c r="D18" s="113" t="str">
        <f t="shared" ref="D18:U18" si="0">IFERROR((D16-D17)/D17,"")</f>
        <v/>
      </c>
      <c r="E18" s="113" t="str">
        <f t="shared" si="0"/>
        <v/>
      </c>
      <c r="F18" s="113" t="str">
        <f t="shared" si="0"/>
        <v/>
      </c>
      <c r="G18" s="113" t="str">
        <f t="shared" si="0"/>
        <v/>
      </c>
      <c r="H18" s="113" t="str">
        <f t="shared" si="0"/>
        <v/>
      </c>
      <c r="I18" s="113" t="str">
        <f t="shared" si="0"/>
        <v/>
      </c>
      <c r="J18" s="113" t="str">
        <f t="shared" si="0"/>
        <v/>
      </c>
      <c r="K18" s="113" t="str">
        <f t="shared" si="0"/>
        <v/>
      </c>
      <c r="L18" s="113" t="str">
        <f t="shared" si="0"/>
        <v/>
      </c>
      <c r="M18" s="113" t="str">
        <f t="shared" si="0"/>
        <v/>
      </c>
      <c r="N18" s="113" t="str">
        <f t="shared" si="0"/>
        <v/>
      </c>
      <c r="O18" s="113" t="str">
        <f t="shared" si="0"/>
        <v/>
      </c>
      <c r="P18" s="113" t="str">
        <f t="shared" si="0"/>
        <v/>
      </c>
      <c r="Q18" s="113" t="str">
        <f t="shared" si="0"/>
        <v/>
      </c>
      <c r="R18" s="113" t="str">
        <f t="shared" si="0"/>
        <v/>
      </c>
      <c r="S18" s="113" t="str">
        <f t="shared" si="0"/>
        <v/>
      </c>
      <c r="T18" s="113" t="str">
        <f t="shared" si="0"/>
        <v/>
      </c>
      <c r="U18" s="113" t="str">
        <f t="shared" si="0"/>
        <v/>
      </c>
    </row>
    <row r="19" spans="2:21" ht="27" customHeight="1">
      <c r="B19" s="254" t="s">
        <v>1045</v>
      </c>
      <c r="C19" s="27"/>
      <c r="D19" s="107"/>
      <c r="E19" s="107"/>
      <c r="F19" s="107"/>
      <c r="G19" s="107"/>
      <c r="H19" s="107"/>
      <c r="I19" s="107"/>
      <c r="J19" s="107"/>
      <c r="K19" s="107"/>
      <c r="L19" s="107"/>
      <c r="M19" s="107"/>
      <c r="N19" s="107"/>
      <c r="O19" s="107"/>
      <c r="P19" s="107"/>
      <c r="Q19" s="107"/>
      <c r="R19" s="107"/>
      <c r="S19" s="107"/>
      <c r="T19" s="107"/>
      <c r="U19" s="107"/>
    </row>
    <row r="20" spans="2:21" ht="27" customHeight="1">
      <c r="B20" s="255" t="s">
        <v>1041</v>
      </c>
      <c r="C20" s="27" t="s">
        <v>600</v>
      </c>
      <c r="D20" s="97"/>
      <c r="E20" s="97"/>
      <c r="F20" s="97"/>
      <c r="G20" s="97"/>
      <c r="H20" s="97"/>
      <c r="I20" s="97"/>
      <c r="J20" s="97"/>
      <c r="K20" s="97"/>
      <c r="L20" s="97"/>
      <c r="M20" s="97"/>
      <c r="N20" s="97"/>
      <c r="O20" s="97"/>
      <c r="P20" s="97"/>
      <c r="Q20" s="97"/>
      <c r="R20" s="97"/>
      <c r="S20" s="97"/>
      <c r="T20" s="97"/>
      <c r="U20" s="97"/>
    </row>
    <row r="21" spans="2:21" ht="27" customHeight="1">
      <c r="B21" s="255" t="s">
        <v>1043</v>
      </c>
      <c r="C21" s="27" t="s">
        <v>602</v>
      </c>
      <c r="D21" s="97"/>
      <c r="E21" s="97"/>
      <c r="F21" s="97"/>
      <c r="G21" s="97"/>
      <c r="H21" s="97"/>
      <c r="I21" s="97"/>
      <c r="J21" s="97"/>
      <c r="K21" s="97"/>
      <c r="L21" s="97"/>
      <c r="M21" s="97"/>
      <c r="N21" s="97"/>
      <c r="O21" s="97"/>
      <c r="P21" s="97"/>
      <c r="Q21" s="97"/>
      <c r="R21" s="97"/>
      <c r="S21" s="97"/>
      <c r="T21" s="97"/>
      <c r="U21" s="97"/>
    </row>
    <row r="22" spans="2:21" ht="27" customHeight="1">
      <c r="B22" s="256" t="s">
        <v>1046</v>
      </c>
      <c r="C22" s="27"/>
      <c r="D22" s="107"/>
      <c r="E22" s="107"/>
      <c r="F22" s="107"/>
      <c r="G22" s="107"/>
      <c r="H22" s="107"/>
      <c r="I22" s="107"/>
      <c r="J22" s="107"/>
      <c r="K22" s="107"/>
      <c r="L22" s="107"/>
      <c r="M22" s="107"/>
      <c r="N22" s="107"/>
      <c r="O22" s="107"/>
      <c r="P22" s="107"/>
      <c r="Q22" s="107"/>
      <c r="R22" s="107"/>
      <c r="S22" s="107"/>
      <c r="T22" s="107"/>
      <c r="U22" s="107"/>
    </row>
    <row r="23" spans="2:21" ht="27" customHeight="1">
      <c r="B23" s="255" t="s">
        <v>1041</v>
      </c>
      <c r="C23" s="27" t="s">
        <v>604</v>
      </c>
      <c r="D23" s="257" t="str">
        <f t="shared" ref="D23:U23" si="1">IFERROR(D16/D20,"")</f>
        <v/>
      </c>
      <c r="E23" s="257" t="str">
        <f t="shared" si="1"/>
        <v/>
      </c>
      <c r="F23" s="257" t="str">
        <f t="shared" si="1"/>
        <v/>
      </c>
      <c r="G23" s="257" t="str">
        <f t="shared" si="1"/>
        <v/>
      </c>
      <c r="H23" s="257" t="str">
        <f t="shared" si="1"/>
        <v/>
      </c>
      <c r="I23" s="257" t="str">
        <f t="shared" si="1"/>
        <v/>
      </c>
      <c r="J23" s="257" t="str">
        <f t="shared" si="1"/>
        <v/>
      </c>
      <c r="K23" s="257" t="str">
        <f t="shared" si="1"/>
        <v/>
      </c>
      <c r="L23" s="257" t="str">
        <f t="shared" si="1"/>
        <v/>
      </c>
      <c r="M23" s="257" t="str">
        <f t="shared" si="1"/>
        <v/>
      </c>
      <c r="N23" s="257" t="str">
        <f t="shared" si="1"/>
        <v/>
      </c>
      <c r="O23" s="257" t="str">
        <f t="shared" si="1"/>
        <v/>
      </c>
      <c r="P23" s="257" t="str">
        <f t="shared" si="1"/>
        <v/>
      </c>
      <c r="Q23" s="257" t="str">
        <f t="shared" si="1"/>
        <v/>
      </c>
      <c r="R23" s="257" t="str">
        <f t="shared" si="1"/>
        <v/>
      </c>
      <c r="S23" s="257" t="str">
        <f t="shared" si="1"/>
        <v/>
      </c>
      <c r="T23" s="257" t="str">
        <f t="shared" si="1"/>
        <v/>
      </c>
      <c r="U23" s="257" t="str">
        <f t="shared" si="1"/>
        <v/>
      </c>
    </row>
    <row r="24" spans="2:21" ht="27" customHeight="1">
      <c r="B24" s="255" t="s">
        <v>1043</v>
      </c>
      <c r="C24" s="27" t="s">
        <v>606</v>
      </c>
      <c r="D24" s="257" t="str">
        <f t="shared" ref="D24:U24" si="2">IFERROR(D17/D21,"")</f>
        <v/>
      </c>
      <c r="E24" s="257" t="str">
        <f t="shared" si="2"/>
        <v/>
      </c>
      <c r="F24" s="257" t="str">
        <f t="shared" si="2"/>
        <v/>
      </c>
      <c r="G24" s="257" t="str">
        <f t="shared" si="2"/>
        <v/>
      </c>
      <c r="H24" s="257" t="str">
        <f t="shared" si="2"/>
        <v/>
      </c>
      <c r="I24" s="257" t="str">
        <f t="shared" si="2"/>
        <v/>
      </c>
      <c r="J24" s="257" t="str">
        <f t="shared" si="2"/>
        <v/>
      </c>
      <c r="K24" s="257" t="str">
        <f t="shared" si="2"/>
        <v/>
      </c>
      <c r="L24" s="257" t="str">
        <f t="shared" si="2"/>
        <v/>
      </c>
      <c r="M24" s="257" t="str">
        <f t="shared" si="2"/>
        <v/>
      </c>
      <c r="N24" s="257" t="str">
        <f t="shared" si="2"/>
        <v/>
      </c>
      <c r="O24" s="257" t="str">
        <f t="shared" si="2"/>
        <v/>
      </c>
      <c r="P24" s="257" t="str">
        <f t="shared" si="2"/>
        <v/>
      </c>
      <c r="Q24" s="257" t="str">
        <f t="shared" si="2"/>
        <v/>
      </c>
      <c r="R24" s="257" t="str">
        <f t="shared" si="2"/>
        <v/>
      </c>
      <c r="S24" s="257" t="str">
        <f t="shared" si="2"/>
        <v/>
      </c>
      <c r="T24" s="257" t="str">
        <f t="shared" si="2"/>
        <v/>
      </c>
      <c r="U24" s="257" t="str">
        <f t="shared" si="2"/>
        <v/>
      </c>
    </row>
    <row r="25" spans="2:21" ht="27" customHeight="1">
      <c r="B25" s="258" t="s">
        <v>1047</v>
      </c>
      <c r="C25" s="27"/>
      <c r="D25" s="107"/>
      <c r="E25" s="107"/>
      <c r="F25" s="107"/>
      <c r="G25" s="107"/>
      <c r="H25" s="107"/>
      <c r="I25" s="107"/>
      <c r="J25" s="107"/>
      <c r="K25" s="107"/>
      <c r="L25" s="107"/>
      <c r="M25" s="107"/>
      <c r="N25" s="107"/>
      <c r="O25" s="107"/>
      <c r="P25" s="107"/>
      <c r="Q25" s="107"/>
      <c r="R25" s="107"/>
      <c r="S25" s="107"/>
      <c r="T25" s="107"/>
      <c r="U25" s="107"/>
    </row>
    <row r="26" spans="2:21" ht="27" customHeight="1">
      <c r="B26" s="255" t="s">
        <v>1041</v>
      </c>
      <c r="C26" s="27" t="s">
        <v>609</v>
      </c>
      <c r="D26" s="97"/>
      <c r="E26" s="107"/>
      <c r="F26" s="97"/>
      <c r="G26" s="107"/>
      <c r="H26" s="97"/>
      <c r="I26" s="107"/>
      <c r="J26" s="97"/>
      <c r="K26" s="107"/>
      <c r="L26" s="97"/>
      <c r="M26" s="107"/>
      <c r="N26" s="97"/>
      <c r="O26" s="107"/>
      <c r="P26" s="97"/>
      <c r="Q26" s="107"/>
      <c r="R26" s="97"/>
      <c r="S26" s="107"/>
      <c r="T26" s="97"/>
      <c r="U26" s="107"/>
    </row>
    <row r="27" spans="2:21" ht="27" customHeight="1">
      <c r="B27" s="255" t="s">
        <v>1043</v>
      </c>
      <c r="C27" s="27" t="s">
        <v>611</v>
      </c>
      <c r="D27" s="97"/>
      <c r="E27" s="107"/>
      <c r="F27" s="97"/>
      <c r="G27" s="107"/>
      <c r="H27" s="97"/>
      <c r="I27" s="107"/>
      <c r="J27" s="97"/>
      <c r="K27" s="107"/>
      <c r="L27" s="97"/>
      <c r="M27" s="107"/>
      <c r="N27" s="97"/>
      <c r="O27" s="107"/>
      <c r="P27" s="97"/>
      <c r="Q27" s="107"/>
      <c r="R27" s="97"/>
      <c r="S27" s="107"/>
      <c r="T27" s="97"/>
      <c r="U27" s="107"/>
    </row>
    <row r="28" spans="2:21" ht="27" customHeight="1">
      <c r="B28" s="256" t="s">
        <v>1048</v>
      </c>
      <c r="C28" s="27"/>
      <c r="D28" s="107"/>
      <c r="E28" s="107"/>
      <c r="F28" s="107"/>
      <c r="G28" s="107"/>
      <c r="H28" s="107"/>
      <c r="I28" s="107"/>
      <c r="J28" s="107"/>
      <c r="K28" s="107"/>
      <c r="L28" s="107"/>
      <c r="M28" s="107"/>
      <c r="N28" s="107"/>
      <c r="O28" s="107"/>
      <c r="P28" s="107"/>
      <c r="Q28" s="107"/>
      <c r="R28" s="107"/>
      <c r="S28" s="107"/>
      <c r="T28" s="107"/>
      <c r="U28" s="107"/>
    </row>
    <row r="29" spans="2:21" ht="27" customHeight="1">
      <c r="B29" s="255" t="s">
        <v>1041</v>
      </c>
      <c r="C29" s="27" t="s">
        <v>613</v>
      </c>
      <c r="D29" s="113" t="str">
        <f>IFERROR(D16/D26,"")</f>
        <v/>
      </c>
      <c r="E29" s="107"/>
      <c r="F29" s="113" t="str">
        <f>IFERROR(F16/F26,"")</f>
        <v/>
      </c>
      <c r="G29" s="107"/>
      <c r="H29" s="113" t="str">
        <f>IFERROR(H16/H26,"")</f>
        <v/>
      </c>
      <c r="I29" s="107"/>
      <c r="J29" s="113" t="str">
        <f>IFERROR(J16/J26,"")</f>
        <v/>
      </c>
      <c r="K29" s="107"/>
      <c r="L29" s="113" t="str">
        <f>IFERROR(L16/L26,"")</f>
        <v/>
      </c>
      <c r="M29" s="107"/>
      <c r="N29" s="113" t="str">
        <f>IFERROR(N16/N26,"")</f>
        <v/>
      </c>
      <c r="O29" s="107"/>
      <c r="P29" s="113" t="str">
        <f>IFERROR(P16/P26,"")</f>
        <v/>
      </c>
      <c r="Q29" s="107"/>
      <c r="R29" s="113" t="str">
        <f>IFERROR(R16/R26,"")</f>
        <v/>
      </c>
      <c r="S29" s="107"/>
      <c r="T29" s="113" t="str">
        <f>IFERROR(T16/T26,"")</f>
        <v/>
      </c>
      <c r="U29" s="107"/>
    </row>
    <row r="30" spans="2:21" ht="27" customHeight="1">
      <c r="B30" s="255" t="s">
        <v>1043</v>
      </c>
      <c r="C30" s="27" t="s">
        <v>615</v>
      </c>
      <c r="D30" s="113" t="str">
        <f>IFERROR(D17/D27,"")</f>
        <v/>
      </c>
      <c r="E30" s="107"/>
      <c r="F30" s="113" t="str">
        <f>IFERROR(F17/F27,"")</f>
        <v/>
      </c>
      <c r="G30" s="107"/>
      <c r="H30" s="113" t="str">
        <f>IFERROR(H17/H27,"")</f>
        <v/>
      </c>
      <c r="I30" s="107"/>
      <c r="J30" s="113" t="str">
        <f>IFERROR(J17/J27,"")</f>
        <v/>
      </c>
      <c r="K30" s="107"/>
      <c r="L30" s="113" t="str">
        <f>IFERROR(L17/L27,"")</f>
        <v/>
      </c>
      <c r="M30" s="107"/>
      <c r="N30" s="113" t="str">
        <f>IFERROR(N17/N27,"")</f>
        <v/>
      </c>
      <c r="O30" s="107"/>
      <c r="P30" s="113" t="str">
        <f>IFERROR(P17/P27,"")</f>
        <v/>
      </c>
      <c r="Q30" s="107"/>
      <c r="R30" s="113" t="str">
        <f>IFERROR(R17/R27,"")</f>
        <v/>
      </c>
      <c r="S30" s="107"/>
      <c r="T30" s="113" t="str">
        <f>IFERROR(T17/T27,"")</f>
        <v/>
      </c>
      <c r="U30" s="107"/>
    </row>
    <row r="31" spans="2:21" ht="14.65" customHeight="1"/>
    <row r="32" spans="2:21" ht="14.65" customHeight="1">
      <c r="B32" s="485" t="s">
        <v>1049</v>
      </c>
      <c r="C32" s="486"/>
      <c r="D32" s="486"/>
      <c r="E32" s="486"/>
      <c r="F32" s="486"/>
      <c r="G32" s="486"/>
      <c r="H32" s="486"/>
      <c r="I32" s="486"/>
      <c r="J32" s="486"/>
      <c r="K32" s="486"/>
      <c r="L32" s="486"/>
      <c r="M32" s="486"/>
      <c r="N32" s="486"/>
      <c r="O32" s="486"/>
      <c r="P32" s="486"/>
      <c r="Q32" s="486"/>
    </row>
    <row r="33" spans="2:17" ht="14.65" customHeight="1">
      <c r="B33" s="259"/>
      <c r="C33" s="260"/>
      <c r="D33" s="261"/>
      <c r="E33" s="262"/>
      <c r="F33" s="262"/>
      <c r="G33" s="262"/>
      <c r="H33" s="262"/>
      <c r="I33" s="262"/>
      <c r="J33" s="262"/>
      <c r="K33" s="262"/>
      <c r="L33" s="262"/>
      <c r="M33" s="262"/>
      <c r="N33" s="262"/>
      <c r="O33" s="262"/>
      <c r="P33" s="262"/>
      <c r="Q33" s="262"/>
    </row>
    <row r="34" spans="2:17" ht="14.65" customHeight="1">
      <c r="B34" s="263" t="s">
        <v>1050</v>
      </c>
      <c r="C34" s="260"/>
      <c r="D34" s="261"/>
      <c r="E34" s="262"/>
      <c r="F34" s="262"/>
      <c r="G34" s="262"/>
      <c r="H34" s="262"/>
      <c r="I34" s="262"/>
      <c r="J34" s="262"/>
      <c r="K34" s="262"/>
      <c r="L34" s="262"/>
      <c r="M34" s="262"/>
      <c r="O34" s="262"/>
      <c r="P34" s="262"/>
      <c r="Q34" s="262"/>
    </row>
    <row r="35" spans="2:17" ht="14.65" customHeight="1">
      <c r="B35" s="263"/>
      <c r="C35" s="260"/>
      <c r="D35" s="261"/>
      <c r="E35" s="262"/>
      <c r="F35" s="262"/>
      <c r="G35" s="262"/>
      <c r="H35" s="262"/>
      <c r="I35" s="262"/>
      <c r="J35" s="262"/>
      <c r="K35" s="262"/>
      <c r="L35" s="262"/>
      <c r="M35" s="262"/>
      <c r="O35" s="262"/>
      <c r="P35" s="262"/>
      <c r="Q35" s="262"/>
    </row>
    <row r="36" spans="2:17" ht="14.65" customHeight="1">
      <c r="B36" s="487" t="s">
        <v>1051</v>
      </c>
      <c r="C36" s="487"/>
      <c r="D36" s="487"/>
      <c r="E36" s="487"/>
      <c r="F36" s="487"/>
      <c r="G36" s="487"/>
      <c r="H36" s="487"/>
      <c r="I36" s="487"/>
      <c r="J36" s="487"/>
      <c r="K36" s="487"/>
      <c r="L36" s="487"/>
      <c r="M36" s="487"/>
      <c r="P36" s="262"/>
      <c r="Q36" s="262"/>
    </row>
    <row r="37" spans="2:17" ht="15" customHeight="1">
      <c r="B37" s="264" t="s">
        <v>1052</v>
      </c>
      <c r="C37" s="27" t="s">
        <v>803</v>
      </c>
      <c r="D37" s="488"/>
      <c r="E37" s="489"/>
      <c r="F37" s="488"/>
      <c r="G37" s="489"/>
      <c r="H37" s="488"/>
      <c r="I37" s="489"/>
      <c r="J37" s="488"/>
      <c r="K37" s="489"/>
      <c r="L37" s="488"/>
      <c r="M37" s="489"/>
      <c r="P37" s="265"/>
      <c r="Q37" s="265"/>
    </row>
    <row r="38" spans="2:17" ht="14.65" customHeight="1">
      <c r="B38" s="266" t="s">
        <v>1053</v>
      </c>
      <c r="C38" s="27" t="s">
        <v>805</v>
      </c>
      <c r="D38" s="484"/>
      <c r="E38" s="484"/>
      <c r="F38" s="484"/>
      <c r="G38" s="484"/>
      <c r="H38" s="484"/>
      <c r="I38" s="484"/>
      <c r="J38" s="484"/>
      <c r="K38" s="484"/>
      <c r="L38" s="484"/>
      <c r="M38" s="484"/>
      <c r="P38" s="262"/>
      <c r="Q38" s="262"/>
    </row>
    <row r="39" spans="2:17" ht="14.65" customHeight="1">
      <c r="B39" s="266" t="s">
        <v>1054</v>
      </c>
      <c r="C39" s="27" t="s">
        <v>807</v>
      </c>
      <c r="D39" s="484"/>
      <c r="E39" s="484"/>
      <c r="F39" s="484"/>
      <c r="G39" s="484"/>
      <c r="H39" s="484"/>
      <c r="I39" s="484"/>
      <c r="J39" s="484"/>
      <c r="K39" s="484"/>
      <c r="L39" s="484"/>
      <c r="M39" s="484"/>
      <c r="P39" s="262"/>
      <c r="Q39" s="262"/>
    </row>
    <row r="40" spans="2:17" ht="14.65" customHeight="1">
      <c r="B40" s="266" t="s">
        <v>1045</v>
      </c>
      <c r="C40" s="27" t="s">
        <v>809</v>
      </c>
      <c r="D40" s="484"/>
      <c r="E40" s="484"/>
      <c r="F40" s="484"/>
      <c r="G40" s="484"/>
      <c r="H40" s="484"/>
      <c r="I40" s="484"/>
      <c r="J40" s="484"/>
      <c r="K40" s="484"/>
      <c r="L40" s="484"/>
      <c r="M40" s="484"/>
      <c r="P40" s="262"/>
      <c r="Q40" s="262"/>
    </row>
    <row r="41" spans="2:17" ht="14.65" customHeight="1">
      <c r="B41" s="263"/>
      <c r="C41" s="260"/>
      <c r="D41" s="267"/>
      <c r="E41" s="267"/>
      <c r="F41" s="267"/>
      <c r="G41" s="267"/>
      <c r="H41" s="267"/>
      <c r="I41" s="267"/>
      <c r="J41" s="267"/>
      <c r="K41" s="267"/>
      <c r="L41" s="267"/>
      <c r="M41" s="267"/>
      <c r="P41" s="262"/>
      <c r="Q41" s="262"/>
    </row>
    <row r="42" spans="2:17" ht="14.65" customHeight="1">
      <c r="B42" s="268" t="s">
        <v>1055</v>
      </c>
      <c r="C42" s="269"/>
      <c r="D42" s="269"/>
      <c r="E42" s="270"/>
      <c r="F42" s="271"/>
      <c r="G42" s="271"/>
      <c r="H42" s="271"/>
      <c r="I42" s="271"/>
      <c r="J42" s="271"/>
      <c r="K42" s="271"/>
      <c r="L42" s="271"/>
      <c r="M42" s="271"/>
      <c r="P42" s="272"/>
      <c r="Q42" s="272"/>
    </row>
    <row r="43" spans="2:17" ht="14.65" customHeight="1">
      <c r="B43" s="269"/>
      <c r="C43" s="269"/>
      <c r="D43" s="269"/>
      <c r="E43" s="270"/>
      <c r="F43" s="271"/>
      <c r="G43" s="271"/>
      <c r="H43" s="271"/>
      <c r="I43" s="271"/>
      <c r="J43" s="271"/>
      <c r="K43" s="271"/>
      <c r="L43" s="271"/>
      <c r="M43" s="271"/>
      <c r="P43" s="272"/>
      <c r="Q43" s="272"/>
    </row>
    <row r="44" spans="2:17" ht="14.65" customHeight="1">
      <c r="B44" s="481" t="s">
        <v>1056</v>
      </c>
      <c r="C44" s="481"/>
      <c r="D44" s="481"/>
      <c r="E44" s="481"/>
      <c r="F44" s="481"/>
      <c r="G44" s="481"/>
      <c r="H44" s="273"/>
      <c r="I44" s="273"/>
      <c r="J44" s="273"/>
      <c r="K44" s="273"/>
      <c r="L44" s="273"/>
      <c r="M44" s="273"/>
      <c r="N44" s="479"/>
      <c r="O44" s="479"/>
      <c r="P44" s="274"/>
      <c r="Q44" s="274"/>
    </row>
    <row r="45" spans="2:17" ht="15" customHeight="1">
      <c r="B45" s="476"/>
      <c r="C45" s="477"/>
      <c r="D45" s="477"/>
      <c r="E45" s="477"/>
      <c r="F45" s="477"/>
      <c r="G45" s="477"/>
      <c r="H45" s="477"/>
      <c r="I45" s="477"/>
      <c r="J45" s="477"/>
      <c r="K45" s="477"/>
      <c r="L45" s="477"/>
      <c r="M45" s="478"/>
      <c r="O45" s="274"/>
      <c r="P45" s="274"/>
      <c r="Q45" s="274"/>
    </row>
    <row r="46" spans="2:17" ht="14.65" customHeight="1">
      <c r="B46" s="273"/>
      <c r="C46" s="269"/>
      <c r="D46" s="269"/>
      <c r="E46" s="270"/>
      <c r="F46" s="273"/>
      <c r="G46" s="273"/>
      <c r="H46" s="273"/>
      <c r="I46" s="273"/>
      <c r="J46" s="273"/>
      <c r="K46" s="273"/>
      <c r="L46" s="273"/>
      <c r="M46" s="273"/>
      <c r="O46" s="274"/>
      <c r="P46" s="274"/>
      <c r="Q46" s="274"/>
    </row>
    <row r="47" spans="2:17" ht="14.65" customHeight="1">
      <c r="B47" s="480" t="s">
        <v>1057</v>
      </c>
      <c r="C47" s="480"/>
      <c r="D47" s="480"/>
      <c r="E47" s="480"/>
      <c r="F47" s="480"/>
      <c r="G47" s="480"/>
      <c r="H47" s="480"/>
      <c r="I47" s="480"/>
      <c r="J47" s="480"/>
      <c r="K47" s="480"/>
      <c r="L47" s="480"/>
      <c r="M47" s="480"/>
      <c r="N47" s="275"/>
      <c r="O47" s="275"/>
      <c r="P47" s="274"/>
      <c r="Q47" s="274"/>
    </row>
    <row r="48" spans="2:17" ht="12.75" customHeight="1">
      <c r="B48" s="476"/>
      <c r="C48" s="477"/>
      <c r="D48" s="477"/>
      <c r="E48" s="477"/>
      <c r="F48" s="477"/>
      <c r="G48" s="477"/>
      <c r="H48" s="477"/>
      <c r="I48" s="477"/>
      <c r="J48" s="477"/>
      <c r="K48" s="477"/>
      <c r="L48" s="477"/>
      <c r="M48" s="478"/>
      <c r="O48" s="274"/>
      <c r="P48" s="274"/>
      <c r="Q48" s="274"/>
    </row>
    <row r="49" spans="2:17" ht="14.65" customHeight="1">
      <c r="B49" s="276"/>
      <c r="C49" s="277"/>
      <c r="D49" s="278"/>
      <c r="E49" s="278"/>
      <c r="F49" s="278"/>
      <c r="G49" s="278"/>
      <c r="H49" s="278"/>
      <c r="I49" s="278"/>
      <c r="J49" s="278"/>
      <c r="K49" s="278"/>
      <c r="L49" s="278"/>
      <c r="M49" s="278"/>
      <c r="O49" s="274"/>
      <c r="P49" s="274"/>
      <c r="Q49" s="274"/>
    </row>
    <row r="50" spans="2:17" ht="14.65" customHeight="1">
      <c r="B50" s="481" t="s">
        <v>1058</v>
      </c>
      <c r="C50" s="481"/>
      <c r="D50" s="481"/>
      <c r="E50" s="481"/>
      <c r="F50" s="481"/>
      <c r="G50" s="481"/>
      <c r="H50" s="481"/>
      <c r="I50" s="481"/>
      <c r="J50" s="481"/>
      <c r="K50" s="481"/>
      <c r="L50" s="481"/>
      <c r="M50" s="481"/>
      <c r="O50" s="274"/>
      <c r="P50" s="274"/>
      <c r="Q50" s="274"/>
    </row>
    <row r="51" spans="2:17" ht="12.75" customHeight="1">
      <c r="B51" s="482" t="s">
        <v>1059</v>
      </c>
      <c r="C51" s="483"/>
      <c r="D51" s="114"/>
      <c r="E51" s="482" t="s">
        <v>1060</v>
      </c>
      <c r="F51" s="483"/>
      <c r="G51" s="483"/>
      <c r="H51" s="279"/>
      <c r="I51" s="279"/>
      <c r="J51" s="279"/>
      <c r="K51" s="279"/>
      <c r="L51" s="279"/>
      <c r="M51" s="280"/>
      <c r="O51" s="274"/>
      <c r="P51" s="274"/>
      <c r="Q51" s="274"/>
    </row>
    <row r="52" spans="2:17" ht="12.75" customHeight="1">
      <c r="B52" s="476"/>
      <c r="C52" s="477"/>
      <c r="D52" s="477"/>
      <c r="E52" s="477"/>
      <c r="F52" s="477"/>
      <c r="G52" s="477"/>
      <c r="H52" s="477"/>
      <c r="I52" s="477"/>
      <c r="J52" s="477"/>
      <c r="K52" s="477"/>
      <c r="L52" s="477"/>
      <c r="M52" s="478"/>
      <c r="N52" s="274"/>
      <c r="O52" s="274"/>
      <c r="P52" s="274"/>
      <c r="Q52" s="274"/>
    </row>
    <row r="53" spans="2:17" ht="14.65" customHeight="1">
      <c r="N53" s="274"/>
      <c r="O53" s="274"/>
      <c r="P53" s="274"/>
      <c r="Q53" s="274"/>
    </row>
    <row r="54" spans="2:17" ht="14.65" customHeight="1"/>
    <row r="55" spans="2:17" ht="14.65" customHeight="1">
      <c r="B55" s="92" t="s">
        <v>1061</v>
      </c>
    </row>
    <row r="56" spans="2:17" ht="14.65" customHeight="1">
      <c r="B56" s="195"/>
      <c r="C56" s="248" t="s">
        <v>1062</v>
      </c>
      <c r="D56" s="248" t="s">
        <v>1063</v>
      </c>
    </row>
    <row r="57" spans="2:17" ht="14.65" customHeight="1">
      <c r="B57" s="214" t="s">
        <v>1041</v>
      </c>
      <c r="C57" s="42" t="str">
        <f>IF(COUNTIFS(D16:U16,"&gt;0",D20:U20,"",D14:U14,"Comprehensive")+COUNTIFS(D16:U16,"&gt;0",D20:U20,0,D14:U14,"Comprehensive")+COUNTIFS(D16:U16,"&gt;0",D26:U26,"",D14:U14,"Comprehensive")+COUNTIFS(D16:U16,"&gt;0",D26:U26,0,D14:U14,"Comprehensive")&gt;=C59,"Commentary Required","OK")</f>
        <v>OK</v>
      </c>
      <c r="D57" s="42" t="str">
        <f>IF(COUNTIFS(D16:U16,"&gt;0",D20:U20,"",D14:U14,"Third Party")+COUNTIFS(D16:U16,"&gt;0",D20:U20,0,D14:U14,"Third Party")&gt;=D59,"Commentary Required","OK")</f>
        <v>OK</v>
      </c>
    </row>
    <row r="58" spans="2:17" ht="14.65" customHeight="1">
      <c r="B58" s="214" t="s">
        <v>1043</v>
      </c>
      <c r="C58" s="42" t="str">
        <f>IF(COUNTIFS(D17:U17,"&gt;0",D21:U21,"",D14:U14,"Comprehensive")+COUNTIFS(D17:U17,"&gt;0",D21:U21,0,D14:U14,"Comprehensive")+COUNTIFS(D17:U17,"&gt;0",D27:U27,"",D14:U14,"Comprehensive")+COUNTIFS(D17:U17,"&gt;0",D27:U27,0,D14:U14,"Comprehensive")&gt;=C59,"Commentary Required","OK")</f>
        <v>OK</v>
      </c>
      <c r="D58" s="42" t="str">
        <f>IF(COUNTIFS(D17:U17,"&gt;0",D21:U21,"",D14:U14,"Third Party")+COUNTIFS(D17:U17,"&gt;0",D21:U21,0,D14:U14,"Third Party")&gt;=D59,"Commentary Required","OK")</f>
        <v>OK</v>
      </c>
    </row>
    <row r="59" spans="2:17" ht="14.65" customHeight="1">
      <c r="B59" s="6" t="s">
        <v>924</v>
      </c>
      <c r="C59" s="42">
        <v>1</v>
      </c>
      <c r="D59" s="42">
        <v>1</v>
      </c>
    </row>
    <row r="60" spans="2:17" ht="12.75" customHeight="1">
      <c r="B60" s="195" t="s">
        <v>529</v>
      </c>
      <c r="C60" s="212"/>
      <c r="D60" s="212"/>
    </row>
  </sheetData>
  <sheetProtection insertHyperlinks="0"/>
  <mergeCells count="44">
    <mergeCell ref="C6:D6"/>
    <mergeCell ref="C7:D7"/>
    <mergeCell ref="B12:C12"/>
    <mergeCell ref="B13:C14"/>
    <mergeCell ref="D13:E13"/>
    <mergeCell ref="T13:U13"/>
    <mergeCell ref="B32:Q32"/>
    <mergeCell ref="B36:M36"/>
    <mergeCell ref="D37:E37"/>
    <mergeCell ref="F37:G37"/>
    <mergeCell ref="H37:I37"/>
    <mergeCell ref="J37:K37"/>
    <mergeCell ref="L37:M37"/>
    <mergeCell ref="H13:I13"/>
    <mergeCell ref="J13:K13"/>
    <mergeCell ref="L13:M13"/>
    <mergeCell ref="N13:O13"/>
    <mergeCell ref="P13:Q13"/>
    <mergeCell ref="R13:S13"/>
    <mergeCell ref="F13:G13"/>
    <mergeCell ref="D39:E39"/>
    <mergeCell ref="F39:G39"/>
    <mergeCell ref="H39:I39"/>
    <mergeCell ref="J39:K39"/>
    <mergeCell ref="L39:M39"/>
    <mergeCell ref="D38:E38"/>
    <mergeCell ref="F38:G38"/>
    <mergeCell ref="H38:I38"/>
    <mergeCell ref="J38:K38"/>
    <mergeCell ref="L38:M38"/>
    <mergeCell ref="D40:E40"/>
    <mergeCell ref="F40:G40"/>
    <mergeCell ref="H40:I40"/>
    <mergeCell ref="J40:K40"/>
    <mergeCell ref="L40:M40"/>
    <mergeCell ref="B52:M52"/>
    <mergeCell ref="N44:O44"/>
    <mergeCell ref="B45:M45"/>
    <mergeCell ref="B47:M47"/>
    <mergeCell ref="B48:M48"/>
    <mergeCell ref="B50:M50"/>
    <mergeCell ref="B51:C51"/>
    <mergeCell ref="E51:G51"/>
    <mergeCell ref="B44:G44"/>
  </mergeCells>
  <conditionalFormatting sqref="C57:D58">
    <cfRule type="cellIs" dxfId="27" priority="1" operator="equal">
      <formula>"OK"</formula>
    </cfRule>
    <cfRule type="expression" dxfId="26" priority="2">
      <formula>OR(C57="Error",C57="ERROR")</formula>
    </cfRule>
    <cfRule type="cellIs" dxfId="25" priority="3" operator="equal">
      <formula>"Commentary Required"</formula>
    </cfRule>
  </conditionalFormatting>
  <dataValidations count="6">
    <dataValidation type="list" allowBlank="1" showInputMessage="1" sqref="D37 F37 H37 J37 L37" xr:uid="{A25CD9D3-C56F-42B6-83D0-DC8A7055D0DE}">
      <formula1>"1. Private Cars,2. Goods Carrying Vehicles,3. Tractors,4. Taxis,5a. Public Light Buses - Green,5b. Public Light Buses - Red,6. Private Light Buses &amp; Non-Franchised Buses,7. Motor Cycles,8. Others"</formula1>
    </dataValidation>
    <dataValidation type="list" allowBlank="1" showInputMessage="1" showErrorMessage="1" sqref="D51" xr:uid="{044BEA73-8647-4151-821B-4A5794DEB6BF}">
      <formula1>"Yes,No"</formula1>
    </dataValidation>
    <dataValidation type="list" allowBlank="1" showInputMessage="1" showErrorMessage="1" sqref="D6" xr:uid="{622405FD-6936-4A66-AE07-869891A93140}">
      <formula1>"1,2,3,4,5,6,7,8,9,10,11,12"</formula1>
    </dataValidation>
    <dataValidation type="whole" allowBlank="1" showInputMessage="1" showErrorMessage="1" error="Please enter integer" sqref="D38:M40" xr:uid="{248D02B5-E6F7-4148-B584-670DE01F10D4}">
      <formula1>-999999999999999</formula1>
      <formula2>999999999999999</formula2>
    </dataValidation>
    <dataValidation type="whole" allowBlank="1" showInputMessage="1" showErrorMessage="1" sqref="C7:D7" xr:uid="{670C06FF-71CD-46BC-AA5A-DF9840733888}">
      <formula1>1900</formula1>
      <formula2>2500</formula2>
    </dataValidation>
    <dataValidation type="decimal" allowBlank="1" showInputMessage="1" showErrorMessage="1" errorTitle="Error" error="Please enter a number of +/- 11 digits" sqref="T26:T27 R26:R27 P26:P27 N26:N27 L26:L27 J26:J27 H26:H27 F26:F27 D26:D27 D20:U21 D17:U17" xr:uid="{E9EF001C-7435-4190-A789-9BC647344064}">
      <formula1>-99999999999</formula1>
      <formula2>99999999999</formula2>
    </dataValidation>
  </dataValidations>
  <pageMargins left="0.7" right="0.7" top="0.75" bottom="0.75" header="0.3" footer="0.3"/>
  <pageSetup paperSize="8" scale="43" orientation="landscape" r:id="rId1"/>
  <colBreaks count="1" manualBreakCount="1">
    <brk id="22" max="1048575" man="1"/>
  </colBreaks>
  <drawing r:id="rId2"/>
  <legacyDrawing r:id="rId3"/>
  <controls>
    <mc:AlternateContent xmlns:mc="http://schemas.openxmlformats.org/markup-compatibility/2006">
      <mc:Choice Requires="x14">
        <control shapeId="9217" r:id="rId4" name="BGR4B_Clear_Worksheet">
          <controlPr defaultSize="0" autoLine="0" r:id="rId5">
            <anchor moveWithCells="1">
              <from>
                <xdr:col>4</xdr:col>
                <xdr:colOff>66675</xdr:colOff>
                <xdr:row>2</xdr:row>
                <xdr:rowOff>0</xdr:rowOff>
              </from>
              <to>
                <xdr:col>5</xdr:col>
                <xdr:colOff>428625</xdr:colOff>
                <xdr:row>3</xdr:row>
                <xdr:rowOff>133350</xdr:rowOff>
              </to>
            </anchor>
          </controlPr>
        </control>
      </mc:Choice>
      <mc:Fallback>
        <control shapeId="9217" r:id="rId4" name="BGR4B_Clear_Worksheet"/>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FB69F-1D5B-47F4-A0CA-3F03CDF0374B}">
  <sheetPr codeName="Sheet43">
    <pageSetUpPr autoPageBreaks="0" fitToPage="1"/>
  </sheetPr>
  <dimension ref="A1:EZ74"/>
  <sheetViews>
    <sheetView topLeftCell="B1" zoomScaleNormal="100" workbookViewId="0">
      <selection activeCell="B1" sqref="B1"/>
    </sheetView>
  </sheetViews>
  <sheetFormatPr defaultColWidth="8.42578125" defaultRowHeight="12.75"/>
  <cols>
    <col min="1" max="1" width="2.42578125" style="92" hidden="1" customWidth="1"/>
    <col min="2" max="2" width="78.5703125" style="92" customWidth="1"/>
    <col min="3" max="3" width="23.5703125" style="92" customWidth="1"/>
    <col min="4" max="18" width="20.42578125" style="92" customWidth="1"/>
    <col min="19" max="19" width="3.42578125" style="92" customWidth="1"/>
    <col min="20" max="16384" width="8.42578125" style="92"/>
  </cols>
  <sheetData>
    <row r="1" spans="1:156" s="10" customFormat="1" ht="17.25" customHeight="1">
      <c r="A1" s="87"/>
      <c r="B1" s="11" t="s">
        <v>1064</v>
      </c>
      <c r="C1" s="11"/>
      <c r="D1" s="11"/>
      <c r="E1" s="11"/>
      <c r="F1" s="11"/>
      <c r="G1" s="11"/>
      <c r="H1" s="11"/>
      <c r="I1" s="11"/>
      <c r="J1" s="11"/>
      <c r="K1" s="11"/>
      <c r="L1" s="11"/>
      <c r="M1" s="11"/>
      <c r="N1" s="11"/>
      <c r="O1" s="11"/>
      <c r="P1" s="11"/>
      <c r="Q1" s="11"/>
      <c r="R1" s="11"/>
      <c r="S1" s="11"/>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row>
    <row r="2" spans="1:156" s="87" customFormat="1" ht="15" customHeight="1">
      <c r="B2" s="162" t="s">
        <v>532</v>
      </c>
      <c r="C2" s="163"/>
      <c r="D2" s="216"/>
      <c r="E2" s="216"/>
      <c r="F2" s="216"/>
      <c r="G2" s="216"/>
      <c r="H2" s="216"/>
      <c r="I2" s="216"/>
      <c r="J2" s="216"/>
      <c r="K2" s="216"/>
      <c r="L2" s="216"/>
      <c r="M2" s="216"/>
      <c r="N2" s="216"/>
      <c r="O2" s="216"/>
    </row>
    <row r="3" spans="1:156" s="87" customFormat="1" ht="15" customHeight="1">
      <c r="B3" s="162" t="s">
        <v>533</v>
      </c>
      <c r="C3" s="165"/>
      <c r="D3" s="216"/>
      <c r="E3" s="216"/>
      <c r="F3" s="216"/>
      <c r="G3" s="216"/>
      <c r="H3" s="216"/>
      <c r="I3" s="216"/>
      <c r="J3" s="216"/>
      <c r="K3" s="216"/>
      <c r="L3" s="216"/>
      <c r="M3" s="216"/>
      <c r="N3" s="216"/>
      <c r="O3" s="216"/>
    </row>
    <row r="4" spans="1:156" s="87" customFormat="1" ht="15" customHeight="1">
      <c r="B4" s="162" t="s">
        <v>534</v>
      </c>
      <c r="C4" s="163"/>
      <c r="D4" s="216"/>
      <c r="E4" s="216"/>
      <c r="F4" s="216"/>
      <c r="G4" s="216"/>
      <c r="H4" s="216"/>
      <c r="I4" s="216"/>
      <c r="J4" s="216"/>
      <c r="K4" s="216"/>
      <c r="L4" s="216"/>
      <c r="M4" s="216"/>
      <c r="N4" s="216"/>
      <c r="O4" s="216"/>
    </row>
    <row r="5" spans="1:156" ht="15" customHeight="1">
      <c r="B5" s="221"/>
    </row>
    <row r="6" spans="1:156" ht="15" customHeight="1">
      <c r="B6" s="229" t="s">
        <v>536</v>
      </c>
      <c r="C6" s="490"/>
      <c r="D6" s="490"/>
      <c r="E6" s="94"/>
    </row>
    <row r="7" spans="1:156" ht="15" customHeight="1">
      <c r="B7" s="229" t="s">
        <v>537</v>
      </c>
      <c r="C7" s="490"/>
      <c r="D7" s="490"/>
      <c r="E7" s="94"/>
    </row>
    <row r="8" spans="1:156" ht="15" customHeight="1">
      <c r="B8" s="230" t="s">
        <v>538</v>
      </c>
    </row>
    <row r="9" spans="1:156" ht="15" customHeight="1">
      <c r="B9" s="238" t="s">
        <v>619</v>
      </c>
      <c r="C9" s="104"/>
      <c r="D9" s="104"/>
      <c r="E9" s="104"/>
      <c r="F9" s="104"/>
      <c r="G9" s="104"/>
      <c r="H9" s="104"/>
      <c r="I9" s="104"/>
      <c r="J9" s="104"/>
      <c r="K9" s="104"/>
      <c r="L9" s="104"/>
      <c r="M9" s="104"/>
      <c r="N9" s="104"/>
      <c r="O9" s="104"/>
      <c r="P9" s="104"/>
      <c r="Q9" s="104"/>
      <c r="R9" s="104"/>
      <c r="S9" s="104"/>
    </row>
    <row r="10" spans="1:156" ht="15" customHeight="1"/>
    <row r="11" spans="1:156" ht="27" customHeight="1">
      <c r="B11" s="471" t="s">
        <v>1022</v>
      </c>
      <c r="C11" s="472"/>
      <c r="D11" s="239" t="s">
        <v>930</v>
      </c>
      <c r="E11" s="239" t="s">
        <v>542</v>
      </c>
      <c r="F11" s="239" t="s">
        <v>543</v>
      </c>
      <c r="G11" s="239" t="s">
        <v>544</v>
      </c>
      <c r="H11" s="239" t="s">
        <v>545</v>
      </c>
      <c r="I11" s="239" t="s">
        <v>546</v>
      </c>
      <c r="J11" s="239" t="s">
        <v>547</v>
      </c>
      <c r="K11" s="239" t="s">
        <v>548</v>
      </c>
      <c r="L11" s="239" t="s">
        <v>549</v>
      </c>
      <c r="M11" s="239" t="s">
        <v>550</v>
      </c>
      <c r="N11" s="239" t="s">
        <v>551</v>
      </c>
      <c r="O11" s="239" t="s">
        <v>552</v>
      </c>
      <c r="P11" s="239" t="s">
        <v>553</v>
      </c>
      <c r="Q11" s="239" t="s">
        <v>554</v>
      </c>
      <c r="R11" s="239" t="s">
        <v>555</v>
      </c>
    </row>
    <row r="12" spans="1:156" s="110" customFormat="1" ht="54" customHeight="1">
      <c r="B12" s="455" t="s">
        <v>1065</v>
      </c>
      <c r="C12" s="456"/>
      <c r="D12" s="241" t="s">
        <v>1066</v>
      </c>
      <c r="E12" s="241" t="s">
        <v>1067</v>
      </c>
      <c r="F12" s="241" t="s">
        <v>1068</v>
      </c>
      <c r="G12" s="241" t="s">
        <v>1069</v>
      </c>
      <c r="H12" s="241" t="s">
        <v>1070</v>
      </c>
      <c r="I12" s="241" t="s">
        <v>1071</v>
      </c>
      <c r="J12" s="241" t="s">
        <v>1072</v>
      </c>
      <c r="K12" s="241" t="s">
        <v>1073</v>
      </c>
      <c r="L12" s="241" t="s">
        <v>1074</v>
      </c>
      <c r="M12" s="241" t="s">
        <v>1075</v>
      </c>
      <c r="N12" s="241" t="s">
        <v>1076</v>
      </c>
      <c r="O12" s="241" t="s">
        <v>1077</v>
      </c>
      <c r="P12" s="241" t="s">
        <v>1078</v>
      </c>
      <c r="Q12" s="241" t="s">
        <v>1079</v>
      </c>
      <c r="R12" s="241" t="s">
        <v>765</v>
      </c>
    </row>
    <row r="13" spans="1:156" ht="27" customHeight="1">
      <c r="B13" s="242" t="s">
        <v>788</v>
      </c>
      <c r="C13" s="243"/>
      <c r="D13" s="96"/>
      <c r="E13" s="96"/>
      <c r="F13" s="96"/>
      <c r="G13" s="96"/>
      <c r="H13" s="96"/>
      <c r="I13" s="96"/>
      <c r="J13" s="96"/>
      <c r="K13" s="96"/>
      <c r="L13" s="96"/>
      <c r="M13" s="96"/>
      <c r="N13" s="96"/>
      <c r="O13" s="96"/>
      <c r="P13" s="96"/>
      <c r="Q13" s="96"/>
      <c r="R13" s="96"/>
    </row>
    <row r="14" spans="1:156" ht="27" customHeight="1">
      <c r="B14" s="244" t="s">
        <v>592</v>
      </c>
      <c r="C14" s="27" t="s">
        <v>593</v>
      </c>
      <c r="D14" s="97"/>
      <c r="E14" s="97"/>
      <c r="F14" s="97"/>
      <c r="G14" s="97"/>
      <c r="H14" s="97"/>
      <c r="I14" s="97"/>
      <c r="J14" s="97"/>
      <c r="K14" s="97"/>
      <c r="L14" s="97"/>
      <c r="M14" s="97"/>
      <c r="N14" s="97"/>
      <c r="O14" s="97"/>
      <c r="P14" s="97"/>
      <c r="Q14" s="97"/>
      <c r="R14" s="98">
        <f>SUM(D14:Q14)</f>
        <v>0</v>
      </c>
    </row>
    <row r="15" spans="1:156" ht="27" customHeight="1">
      <c r="B15" s="205" t="s">
        <v>789</v>
      </c>
      <c r="C15" s="27" t="s">
        <v>595</v>
      </c>
      <c r="D15" s="97"/>
      <c r="E15" s="97"/>
      <c r="F15" s="97"/>
      <c r="G15" s="97"/>
      <c r="H15" s="97"/>
      <c r="I15" s="97"/>
      <c r="J15" s="97"/>
      <c r="K15" s="97"/>
      <c r="L15" s="97"/>
      <c r="M15" s="97"/>
      <c r="N15" s="97"/>
      <c r="O15" s="97"/>
      <c r="P15" s="97"/>
      <c r="Q15" s="97"/>
      <c r="R15" s="98">
        <f>SUM(D15:Q15)</f>
        <v>0</v>
      </c>
    </row>
    <row r="16" spans="1:156" ht="27" customHeight="1">
      <c r="B16" s="242" t="s">
        <v>790</v>
      </c>
      <c r="C16" s="232"/>
      <c r="D16" s="96"/>
      <c r="E16" s="96"/>
      <c r="F16" s="96"/>
      <c r="G16" s="96"/>
      <c r="H16" s="96"/>
      <c r="I16" s="96"/>
      <c r="J16" s="96"/>
      <c r="K16" s="96"/>
      <c r="L16" s="96"/>
      <c r="M16" s="96"/>
      <c r="N16" s="96"/>
      <c r="O16" s="96"/>
      <c r="P16" s="96"/>
      <c r="Q16" s="96"/>
      <c r="R16" s="96"/>
    </row>
    <row r="17" spans="2:19" ht="27" customHeight="1">
      <c r="B17" s="244" t="s">
        <v>791</v>
      </c>
      <c r="C17" s="27" t="s">
        <v>598</v>
      </c>
      <c r="D17" s="97"/>
      <c r="E17" s="97"/>
      <c r="F17" s="97"/>
      <c r="G17" s="97"/>
      <c r="H17" s="97"/>
      <c r="I17" s="97"/>
      <c r="J17" s="97"/>
      <c r="K17" s="97"/>
      <c r="L17" s="97"/>
      <c r="M17" s="97"/>
      <c r="N17" s="97"/>
      <c r="O17" s="97"/>
      <c r="P17" s="97"/>
      <c r="Q17" s="97"/>
      <c r="R17" s="98">
        <f>SUM(D17:Q17)</f>
        <v>0</v>
      </c>
    </row>
    <row r="18" spans="2:19" ht="27" customHeight="1">
      <c r="B18" s="244" t="s">
        <v>792</v>
      </c>
      <c r="C18" s="27" t="s">
        <v>600</v>
      </c>
      <c r="D18" s="97"/>
      <c r="E18" s="97"/>
      <c r="F18" s="97"/>
      <c r="G18" s="97"/>
      <c r="H18" s="97"/>
      <c r="I18" s="97"/>
      <c r="J18" s="97"/>
      <c r="K18" s="97"/>
      <c r="L18" s="97"/>
      <c r="M18" s="97"/>
      <c r="N18" s="97"/>
      <c r="O18" s="97"/>
      <c r="P18" s="97"/>
      <c r="Q18" s="97"/>
      <c r="R18" s="98">
        <f>SUM(D18:Q18)</f>
        <v>0</v>
      </c>
    </row>
    <row r="19" spans="2:19" ht="27" customHeight="1">
      <c r="B19" s="242" t="s">
        <v>793</v>
      </c>
      <c r="C19" s="27" t="s">
        <v>602</v>
      </c>
      <c r="D19" s="97"/>
      <c r="E19" s="97"/>
      <c r="F19" s="97"/>
      <c r="G19" s="97"/>
      <c r="H19" s="97"/>
      <c r="I19" s="97"/>
      <c r="J19" s="97"/>
      <c r="K19" s="97"/>
      <c r="L19" s="97"/>
      <c r="M19" s="97"/>
      <c r="N19" s="97"/>
      <c r="O19" s="97"/>
      <c r="P19" s="97"/>
      <c r="Q19" s="97"/>
      <c r="R19" s="98">
        <f>SUM(D19:Q19)</f>
        <v>0</v>
      </c>
    </row>
    <row r="20" spans="2:19" ht="27" customHeight="1"/>
    <row r="21" spans="2:19" ht="15" customHeight="1">
      <c r="B21" s="238" t="s">
        <v>794</v>
      </c>
      <c r="C21" s="104"/>
      <c r="D21" s="104"/>
      <c r="E21" s="104"/>
      <c r="F21" s="104"/>
      <c r="G21" s="104"/>
      <c r="H21" s="104"/>
      <c r="I21" s="104"/>
      <c r="J21" s="104"/>
      <c r="K21" s="104"/>
      <c r="L21" s="104"/>
      <c r="M21" s="104"/>
      <c r="N21" s="104"/>
      <c r="O21" s="104"/>
      <c r="P21" s="104"/>
      <c r="Q21" s="104"/>
      <c r="R21" s="104"/>
      <c r="S21" s="104"/>
    </row>
    <row r="22" spans="2:19" ht="15" customHeight="1"/>
    <row r="23" spans="2:19" ht="15" customHeight="1">
      <c r="B23" s="471" t="s">
        <v>1022</v>
      </c>
      <c r="C23" s="472"/>
      <c r="D23" s="239" t="s">
        <v>930</v>
      </c>
      <c r="E23" s="239" t="s">
        <v>542</v>
      </c>
      <c r="F23" s="239" t="s">
        <v>543</v>
      </c>
      <c r="G23" s="239" t="s">
        <v>544</v>
      </c>
      <c r="H23" s="239" t="s">
        <v>545</v>
      </c>
      <c r="I23" s="239" t="s">
        <v>546</v>
      </c>
      <c r="J23" s="239" t="s">
        <v>547</v>
      </c>
      <c r="K23" s="239" t="s">
        <v>548</v>
      </c>
      <c r="L23" s="239" t="s">
        <v>549</v>
      </c>
      <c r="M23" s="239" t="s">
        <v>550</v>
      </c>
      <c r="N23" s="239" t="s">
        <v>551</v>
      </c>
      <c r="O23" s="239" t="s">
        <v>552</v>
      </c>
      <c r="P23" s="239" t="s">
        <v>553</v>
      </c>
      <c r="Q23" s="239" t="s">
        <v>554</v>
      </c>
      <c r="R23" s="239" t="s">
        <v>555</v>
      </c>
    </row>
    <row r="24" spans="2:19" s="110" customFormat="1" ht="38.65" customHeight="1">
      <c r="B24" s="455" t="s">
        <v>1065</v>
      </c>
      <c r="C24" s="456"/>
      <c r="D24" s="241" t="s">
        <v>1080</v>
      </c>
      <c r="E24" s="241" t="s">
        <v>1081</v>
      </c>
      <c r="F24" s="241" t="s">
        <v>1082</v>
      </c>
      <c r="G24" s="241" t="s">
        <v>1083</v>
      </c>
      <c r="H24" s="241" t="s">
        <v>1084</v>
      </c>
      <c r="I24" s="241" t="s">
        <v>1071</v>
      </c>
      <c r="J24" s="241" t="s">
        <v>1085</v>
      </c>
      <c r="K24" s="241" t="s">
        <v>1086</v>
      </c>
      <c r="L24" s="241" t="s">
        <v>1087</v>
      </c>
      <c r="M24" s="241" t="s">
        <v>1088</v>
      </c>
      <c r="N24" s="241" t="s">
        <v>1089</v>
      </c>
      <c r="O24" s="241" t="s">
        <v>1090</v>
      </c>
      <c r="P24" s="241" t="s">
        <v>1091</v>
      </c>
      <c r="Q24" s="241" t="s">
        <v>1092</v>
      </c>
      <c r="R24" s="241" t="s">
        <v>765</v>
      </c>
    </row>
    <row r="25" spans="2:19" s="87" customFormat="1" ht="27" customHeight="1">
      <c r="B25" s="244" t="s">
        <v>795</v>
      </c>
      <c r="C25" s="27" t="s">
        <v>796</v>
      </c>
      <c r="D25" s="97"/>
      <c r="E25" s="97"/>
      <c r="F25" s="97"/>
      <c r="G25" s="97"/>
      <c r="H25" s="97"/>
      <c r="I25" s="97"/>
      <c r="J25" s="97"/>
      <c r="K25" s="97"/>
      <c r="L25" s="97"/>
      <c r="M25" s="97"/>
      <c r="N25" s="97"/>
      <c r="O25" s="97"/>
      <c r="P25" s="97"/>
      <c r="Q25" s="97"/>
      <c r="R25" s="98">
        <f t="shared" ref="R25:R34" si="0">SUM(D25:Q25)</f>
        <v>0</v>
      </c>
    </row>
    <row r="26" spans="2:19" s="87" customFormat="1" ht="27" customHeight="1">
      <c r="B26" s="244" t="s">
        <v>797</v>
      </c>
      <c r="C26" s="27" t="s">
        <v>606</v>
      </c>
      <c r="D26" s="97"/>
      <c r="E26" s="97"/>
      <c r="F26" s="97"/>
      <c r="G26" s="97"/>
      <c r="H26" s="97"/>
      <c r="I26" s="97"/>
      <c r="J26" s="97"/>
      <c r="K26" s="97"/>
      <c r="L26" s="97"/>
      <c r="M26" s="97"/>
      <c r="N26" s="97"/>
      <c r="O26" s="97"/>
      <c r="P26" s="97"/>
      <c r="Q26" s="97"/>
      <c r="R26" s="98">
        <f t="shared" si="0"/>
        <v>0</v>
      </c>
    </row>
    <row r="27" spans="2:19" s="87" customFormat="1" ht="27" customHeight="1">
      <c r="B27" s="244" t="s">
        <v>798</v>
      </c>
      <c r="C27" s="27" t="s">
        <v>609</v>
      </c>
      <c r="D27" s="97"/>
      <c r="E27" s="97"/>
      <c r="F27" s="97"/>
      <c r="G27" s="97"/>
      <c r="H27" s="97"/>
      <c r="I27" s="97"/>
      <c r="J27" s="97"/>
      <c r="K27" s="97"/>
      <c r="L27" s="97"/>
      <c r="M27" s="97"/>
      <c r="N27" s="97"/>
      <c r="O27" s="97"/>
      <c r="P27" s="97"/>
      <c r="Q27" s="97"/>
      <c r="R27" s="98">
        <f t="shared" si="0"/>
        <v>0</v>
      </c>
    </row>
    <row r="28" spans="2:19" s="87" customFormat="1" ht="27" customHeight="1">
      <c r="B28" s="244" t="s">
        <v>799</v>
      </c>
      <c r="C28" s="27" t="s">
        <v>611</v>
      </c>
      <c r="D28" s="98">
        <f t="shared" ref="D28:Q28" si="1">SUM(D29:D31)</f>
        <v>0</v>
      </c>
      <c r="E28" s="98">
        <f t="shared" si="1"/>
        <v>0</v>
      </c>
      <c r="F28" s="98">
        <f t="shared" si="1"/>
        <v>0</v>
      </c>
      <c r="G28" s="98">
        <f t="shared" si="1"/>
        <v>0</v>
      </c>
      <c r="H28" s="98">
        <f t="shared" si="1"/>
        <v>0</v>
      </c>
      <c r="I28" s="98">
        <f t="shared" si="1"/>
        <v>0</v>
      </c>
      <c r="J28" s="98">
        <f t="shared" si="1"/>
        <v>0</v>
      </c>
      <c r="K28" s="98">
        <f t="shared" si="1"/>
        <v>0</v>
      </c>
      <c r="L28" s="98">
        <f t="shared" si="1"/>
        <v>0</v>
      </c>
      <c r="M28" s="98">
        <f t="shared" si="1"/>
        <v>0</v>
      </c>
      <c r="N28" s="98">
        <f t="shared" si="1"/>
        <v>0</v>
      </c>
      <c r="O28" s="98">
        <f t="shared" si="1"/>
        <v>0</v>
      </c>
      <c r="P28" s="98">
        <f t="shared" si="1"/>
        <v>0</v>
      </c>
      <c r="Q28" s="98">
        <f t="shared" si="1"/>
        <v>0</v>
      </c>
      <c r="R28" s="98">
        <f t="shared" si="0"/>
        <v>0</v>
      </c>
    </row>
    <row r="29" spans="2:19" s="87" customFormat="1" ht="27" customHeight="1">
      <c r="B29" s="245" t="s">
        <v>800</v>
      </c>
      <c r="C29" s="27" t="s">
        <v>613</v>
      </c>
      <c r="D29" s="97"/>
      <c r="E29" s="97"/>
      <c r="F29" s="97"/>
      <c r="G29" s="97"/>
      <c r="H29" s="97"/>
      <c r="I29" s="97"/>
      <c r="J29" s="97"/>
      <c r="K29" s="97"/>
      <c r="L29" s="97"/>
      <c r="M29" s="97"/>
      <c r="N29" s="97"/>
      <c r="O29" s="97"/>
      <c r="P29" s="97"/>
      <c r="Q29" s="97"/>
      <c r="R29" s="98">
        <f t="shared" si="0"/>
        <v>0</v>
      </c>
    </row>
    <row r="30" spans="2:19" s="87" customFormat="1" ht="27" customHeight="1">
      <c r="B30" s="245" t="s">
        <v>801</v>
      </c>
      <c r="C30" s="27" t="s">
        <v>615</v>
      </c>
      <c r="D30" s="97"/>
      <c r="E30" s="97"/>
      <c r="F30" s="97"/>
      <c r="G30" s="97"/>
      <c r="H30" s="97"/>
      <c r="I30" s="97"/>
      <c r="J30" s="97"/>
      <c r="K30" s="97"/>
      <c r="L30" s="97"/>
      <c r="M30" s="97"/>
      <c r="N30" s="97"/>
      <c r="O30" s="97"/>
      <c r="P30" s="97"/>
      <c r="Q30" s="97"/>
      <c r="R30" s="98">
        <f t="shared" si="0"/>
        <v>0</v>
      </c>
    </row>
    <row r="31" spans="2:19" s="87" customFormat="1" ht="27" customHeight="1">
      <c r="B31" s="245" t="s">
        <v>802</v>
      </c>
      <c r="C31" s="27" t="s">
        <v>803</v>
      </c>
      <c r="D31" s="97"/>
      <c r="E31" s="97"/>
      <c r="F31" s="97"/>
      <c r="G31" s="97"/>
      <c r="H31" s="97"/>
      <c r="I31" s="97"/>
      <c r="J31" s="97"/>
      <c r="K31" s="97"/>
      <c r="L31" s="97"/>
      <c r="M31" s="97"/>
      <c r="N31" s="97"/>
      <c r="O31" s="97"/>
      <c r="P31" s="97"/>
      <c r="Q31" s="97"/>
      <c r="R31" s="98">
        <f t="shared" si="0"/>
        <v>0</v>
      </c>
    </row>
    <row r="32" spans="2:19" s="87" customFormat="1" ht="27" customHeight="1">
      <c r="B32" s="244" t="s">
        <v>804</v>
      </c>
      <c r="C32" s="27" t="s">
        <v>805</v>
      </c>
      <c r="D32" s="98">
        <f t="shared" ref="D32:Q32" si="2">SUM(D33:D34)</f>
        <v>0</v>
      </c>
      <c r="E32" s="98">
        <f t="shared" si="2"/>
        <v>0</v>
      </c>
      <c r="F32" s="98">
        <f t="shared" si="2"/>
        <v>0</v>
      </c>
      <c r="G32" s="98">
        <f t="shared" si="2"/>
        <v>0</v>
      </c>
      <c r="H32" s="98">
        <f t="shared" si="2"/>
        <v>0</v>
      </c>
      <c r="I32" s="98">
        <f t="shared" si="2"/>
        <v>0</v>
      </c>
      <c r="J32" s="98">
        <f t="shared" si="2"/>
        <v>0</v>
      </c>
      <c r="K32" s="98">
        <f t="shared" si="2"/>
        <v>0</v>
      </c>
      <c r="L32" s="98">
        <f t="shared" si="2"/>
        <v>0</v>
      </c>
      <c r="M32" s="98">
        <f t="shared" si="2"/>
        <v>0</v>
      </c>
      <c r="N32" s="98">
        <f t="shared" si="2"/>
        <v>0</v>
      </c>
      <c r="O32" s="98">
        <f t="shared" si="2"/>
        <v>0</v>
      </c>
      <c r="P32" s="98">
        <f t="shared" si="2"/>
        <v>0</v>
      </c>
      <c r="Q32" s="98">
        <f t="shared" si="2"/>
        <v>0</v>
      </c>
      <c r="R32" s="98">
        <f t="shared" si="0"/>
        <v>0</v>
      </c>
    </row>
    <row r="33" spans="2:18" s="87" customFormat="1" ht="27" customHeight="1">
      <c r="B33" s="245" t="s">
        <v>806</v>
      </c>
      <c r="C33" s="27" t="s">
        <v>807</v>
      </c>
      <c r="D33" s="97"/>
      <c r="E33" s="97"/>
      <c r="F33" s="97"/>
      <c r="G33" s="97"/>
      <c r="H33" s="97"/>
      <c r="I33" s="97"/>
      <c r="J33" s="97"/>
      <c r="K33" s="97"/>
      <c r="L33" s="97"/>
      <c r="M33" s="97"/>
      <c r="N33" s="97"/>
      <c r="O33" s="97"/>
      <c r="P33" s="97"/>
      <c r="Q33" s="97"/>
      <c r="R33" s="98">
        <f t="shared" si="0"/>
        <v>0</v>
      </c>
    </row>
    <row r="34" spans="2:18" s="87" customFormat="1" ht="27" customHeight="1">
      <c r="B34" s="245" t="s">
        <v>808</v>
      </c>
      <c r="C34" s="27" t="s">
        <v>809</v>
      </c>
      <c r="D34" s="97"/>
      <c r="E34" s="97"/>
      <c r="F34" s="97"/>
      <c r="G34" s="97"/>
      <c r="H34" s="97"/>
      <c r="I34" s="97"/>
      <c r="J34" s="97"/>
      <c r="K34" s="97"/>
      <c r="L34" s="97"/>
      <c r="M34" s="97"/>
      <c r="N34" s="97"/>
      <c r="O34" s="97"/>
      <c r="P34" s="97"/>
      <c r="Q34" s="97"/>
      <c r="R34" s="98">
        <f t="shared" si="0"/>
        <v>0</v>
      </c>
    </row>
    <row r="35" spans="2:18" s="87" customFormat="1" ht="27" customHeight="1">
      <c r="B35" s="245" t="s">
        <v>810</v>
      </c>
      <c r="C35" s="27" t="s">
        <v>811</v>
      </c>
      <c r="D35" s="96"/>
      <c r="E35" s="96"/>
      <c r="F35" s="96"/>
      <c r="G35" s="96"/>
      <c r="H35" s="96"/>
      <c r="I35" s="96"/>
      <c r="J35" s="96"/>
      <c r="K35" s="96"/>
      <c r="L35" s="96"/>
      <c r="M35" s="96"/>
      <c r="N35" s="96"/>
      <c r="O35" s="96"/>
      <c r="P35" s="96"/>
      <c r="Q35" s="96"/>
      <c r="R35" s="96"/>
    </row>
    <row r="36" spans="2:18" s="87" customFormat="1" ht="27" customHeight="1">
      <c r="B36" s="205" t="s">
        <v>812</v>
      </c>
      <c r="C36" s="27" t="s">
        <v>813</v>
      </c>
      <c r="D36" s="97"/>
      <c r="E36" s="97"/>
      <c r="F36" s="97"/>
      <c r="G36" s="97"/>
      <c r="H36" s="97"/>
      <c r="I36" s="97"/>
      <c r="J36" s="97"/>
      <c r="K36" s="97"/>
      <c r="L36" s="97"/>
      <c r="M36" s="97"/>
      <c r="N36" s="97"/>
      <c r="O36" s="97"/>
      <c r="P36" s="97"/>
      <c r="Q36" s="97"/>
      <c r="R36" s="98">
        <f>SUM(D36:Q36)</f>
        <v>0</v>
      </c>
    </row>
    <row r="37" spans="2:18" s="87" customFormat="1" ht="27" customHeight="1">
      <c r="B37" s="281" t="s">
        <v>814</v>
      </c>
      <c r="C37" s="27" t="s">
        <v>815</v>
      </c>
      <c r="D37" s="106">
        <f t="shared" ref="D37:Q37" si="3">D25+D26+D27+D28+D32+D36</f>
        <v>0</v>
      </c>
      <c r="E37" s="106">
        <f t="shared" si="3"/>
        <v>0</v>
      </c>
      <c r="F37" s="106">
        <f t="shared" si="3"/>
        <v>0</v>
      </c>
      <c r="G37" s="106">
        <f t="shared" si="3"/>
        <v>0</v>
      </c>
      <c r="H37" s="106">
        <f t="shared" si="3"/>
        <v>0</v>
      </c>
      <c r="I37" s="106">
        <f t="shared" si="3"/>
        <v>0</v>
      </c>
      <c r="J37" s="106">
        <f t="shared" si="3"/>
        <v>0</v>
      </c>
      <c r="K37" s="106">
        <f t="shared" si="3"/>
        <v>0</v>
      </c>
      <c r="L37" s="106">
        <f t="shared" si="3"/>
        <v>0</v>
      </c>
      <c r="M37" s="106">
        <f t="shared" si="3"/>
        <v>0</v>
      </c>
      <c r="N37" s="106">
        <f t="shared" si="3"/>
        <v>0</v>
      </c>
      <c r="O37" s="106">
        <f t="shared" si="3"/>
        <v>0</v>
      </c>
      <c r="P37" s="106">
        <f t="shared" si="3"/>
        <v>0</v>
      </c>
      <c r="Q37" s="106">
        <f t="shared" si="3"/>
        <v>0</v>
      </c>
      <c r="R37" s="106">
        <f>SUM(D37:Q37)</f>
        <v>0</v>
      </c>
    </row>
    <row r="38" spans="2:18" s="87" customFormat="1" ht="27" customHeight="1">
      <c r="B38" s="244" t="s">
        <v>810</v>
      </c>
      <c r="C38" s="27" t="s">
        <v>816</v>
      </c>
      <c r="D38" s="107"/>
      <c r="E38" s="107"/>
      <c r="F38" s="107"/>
      <c r="G38" s="107"/>
      <c r="H38" s="107"/>
      <c r="I38" s="107"/>
      <c r="J38" s="107"/>
      <c r="K38" s="107"/>
      <c r="L38" s="107"/>
      <c r="M38" s="107"/>
      <c r="N38" s="107"/>
      <c r="O38" s="107"/>
      <c r="P38" s="107"/>
      <c r="Q38" s="107"/>
      <c r="R38" s="107"/>
    </row>
    <row r="39" spans="2:18" s="87" customFormat="1" ht="27" customHeight="1">
      <c r="B39" s="244" t="s">
        <v>810</v>
      </c>
      <c r="C39" s="27" t="s">
        <v>817</v>
      </c>
      <c r="D39" s="108"/>
      <c r="E39" s="108"/>
      <c r="F39" s="108"/>
      <c r="G39" s="108"/>
      <c r="H39" s="108"/>
      <c r="I39" s="108"/>
      <c r="J39" s="108"/>
      <c r="K39" s="108"/>
      <c r="L39" s="108"/>
      <c r="M39" s="108"/>
      <c r="N39" s="108"/>
      <c r="O39" s="108"/>
      <c r="P39" s="108"/>
      <c r="Q39" s="108"/>
      <c r="R39" s="108"/>
    </row>
    <row r="40" spans="2:18" s="87" customFormat="1" ht="27" customHeight="1">
      <c r="B40" s="244" t="s">
        <v>818</v>
      </c>
      <c r="C40" s="27" t="s">
        <v>819</v>
      </c>
      <c r="D40" s="97"/>
      <c r="E40" s="97"/>
      <c r="F40" s="97"/>
      <c r="G40" s="97"/>
      <c r="H40" s="97"/>
      <c r="I40" s="97"/>
      <c r="J40" s="97"/>
      <c r="K40" s="97"/>
      <c r="L40" s="97"/>
      <c r="M40" s="97"/>
      <c r="N40" s="97"/>
      <c r="O40" s="97"/>
      <c r="P40" s="97"/>
      <c r="Q40" s="97"/>
      <c r="R40" s="98">
        <f t="shared" ref="R40:R45" si="4">SUM(D40:Q40)</f>
        <v>0</v>
      </c>
    </row>
    <row r="41" spans="2:18" s="87" customFormat="1" ht="27" customHeight="1">
      <c r="B41" s="242" t="s">
        <v>820</v>
      </c>
      <c r="C41" s="27" t="s">
        <v>821</v>
      </c>
      <c r="D41" s="98">
        <f t="shared" ref="D41:Q41" si="5">SUM(D38:D40)</f>
        <v>0</v>
      </c>
      <c r="E41" s="98">
        <f t="shared" si="5"/>
        <v>0</v>
      </c>
      <c r="F41" s="98">
        <f t="shared" si="5"/>
        <v>0</v>
      </c>
      <c r="G41" s="98">
        <f t="shared" si="5"/>
        <v>0</v>
      </c>
      <c r="H41" s="98">
        <f t="shared" si="5"/>
        <v>0</v>
      </c>
      <c r="I41" s="98">
        <f t="shared" si="5"/>
        <v>0</v>
      </c>
      <c r="J41" s="98">
        <f t="shared" si="5"/>
        <v>0</v>
      </c>
      <c r="K41" s="98">
        <f t="shared" si="5"/>
        <v>0</v>
      </c>
      <c r="L41" s="98">
        <f t="shared" si="5"/>
        <v>0</v>
      </c>
      <c r="M41" s="98">
        <f t="shared" si="5"/>
        <v>0</v>
      </c>
      <c r="N41" s="98">
        <f t="shared" si="5"/>
        <v>0</v>
      </c>
      <c r="O41" s="98">
        <f t="shared" si="5"/>
        <v>0</v>
      </c>
      <c r="P41" s="98">
        <f t="shared" si="5"/>
        <v>0</v>
      </c>
      <c r="Q41" s="98">
        <f t="shared" si="5"/>
        <v>0</v>
      </c>
      <c r="R41" s="98">
        <f t="shared" si="4"/>
        <v>0</v>
      </c>
    </row>
    <row r="42" spans="2:18" s="87" customFormat="1" ht="27" customHeight="1">
      <c r="B42" s="242" t="s">
        <v>822</v>
      </c>
      <c r="C42" s="27" t="s">
        <v>823</v>
      </c>
      <c r="D42" s="97"/>
      <c r="E42" s="97"/>
      <c r="F42" s="97"/>
      <c r="G42" s="97"/>
      <c r="H42" s="97"/>
      <c r="I42" s="97"/>
      <c r="J42" s="97"/>
      <c r="K42" s="97"/>
      <c r="L42" s="97"/>
      <c r="M42" s="97"/>
      <c r="N42" s="97"/>
      <c r="O42" s="97"/>
      <c r="P42" s="97"/>
      <c r="Q42" s="97"/>
      <c r="R42" s="98">
        <f t="shared" si="4"/>
        <v>0</v>
      </c>
    </row>
    <row r="43" spans="2:18" s="87" customFormat="1" ht="27" customHeight="1">
      <c r="B43" s="246" t="s">
        <v>1035</v>
      </c>
      <c r="C43" s="27" t="s">
        <v>824</v>
      </c>
      <c r="D43" s="101">
        <f t="shared" ref="D43:Q43" si="6">D37+D41+D42</f>
        <v>0</v>
      </c>
      <c r="E43" s="101">
        <f t="shared" si="6"/>
        <v>0</v>
      </c>
      <c r="F43" s="101">
        <f t="shared" si="6"/>
        <v>0</v>
      </c>
      <c r="G43" s="101">
        <f t="shared" si="6"/>
        <v>0</v>
      </c>
      <c r="H43" s="101">
        <f t="shared" si="6"/>
        <v>0</v>
      </c>
      <c r="I43" s="101">
        <f t="shared" si="6"/>
        <v>0</v>
      </c>
      <c r="J43" s="101">
        <f t="shared" si="6"/>
        <v>0</v>
      </c>
      <c r="K43" s="101">
        <f t="shared" si="6"/>
        <v>0</v>
      </c>
      <c r="L43" s="101">
        <f t="shared" si="6"/>
        <v>0</v>
      </c>
      <c r="M43" s="101">
        <f t="shared" si="6"/>
        <v>0</v>
      </c>
      <c r="N43" s="101">
        <f t="shared" si="6"/>
        <v>0</v>
      </c>
      <c r="O43" s="101">
        <f t="shared" si="6"/>
        <v>0</v>
      </c>
      <c r="P43" s="101">
        <f t="shared" si="6"/>
        <v>0</v>
      </c>
      <c r="Q43" s="101">
        <f t="shared" si="6"/>
        <v>0</v>
      </c>
      <c r="R43" s="101">
        <f t="shared" si="4"/>
        <v>0</v>
      </c>
    </row>
    <row r="44" spans="2:18" s="87" customFormat="1" ht="27" customHeight="1">
      <c r="B44" s="247" t="s">
        <v>603</v>
      </c>
      <c r="C44" s="27" t="s">
        <v>825</v>
      </c>
      <c r="D44" s="97"/>
      <c r="E44" s="97"/>
      <c r="F44" s="97"/>
      <c r="G44" s="97"/>
      <c r="H44" s="97"/>
      <c r="I44" s="97"/>
      <c r="J44" s="97"/>
      <c r="K44" s="97"/>
      <c r="L44" s="97"/>
      <c r="M44" s="97"/>
      <c r="N44" s="97"/>
      <c r="O44" s="97"/>
      <c r="P44" s="97"/>
      <c r="Q44" s="97"/>
      <c r="R44" s="98">
        <f t="shared" si="4"/>
        <v>0</v>
      </c>
    </row>
    <row r="45" spans="2:18" s="87" customFormat="1" ht="27" customHeight="1">
      <c r="B45" s="208" t="s">
        <v>605</v>
      </c>
      <c r="C45" s="27" t="s">
        <v>826</v>
      </c>
      <c r="D45" s="101">
        <f t="shared" ref="D45:Q45" si="7">D43+D44</f>
        <v>0</v>
      </c>
      <c r="E45" s="101">
        <f t="shared" si="7"/>
        <v>0</v>
      </c>
      <c r="F45" s="101">
        <f t="shared" si="7"/>
        <v>0</v>
      </c>
      <c r="G45" s="101">
        <f t="shared" si="7"/>
        <v>0</v>
      </c>
      <c r="H45" s="101">
        <f t="shared" si="7"/>
        <v>0</v>
      </c>
      <c r="I45" s="101">
        <f t="shared" si="7"/>
        <v>0</v>
      </c>
      <c r="J45" s="101">
        <f t="shared" si="7"/>
        <v>0</v>
      </c>
      <c r="K45" s="101">
        <f t="shared" si="7"/>
        <v>0</v>
      </c>
      <c r="L45" s="101">
        <f t="shared" si="7"/>
        <v>0</v>
      </c>
      <c r="M45" s="101">
        <f t="shared" si="7"/>
        <v>0</v>
      </c>
      <c r="N45" s="101">
        <f t="shared" si="7"/>
        <v>0</v>
      </c>
      <c r="O45" s="101">
        <f t="shared" si="7"/>
        <v>0</v>
      </c>
      <c r="P45" s="101">
        <f t="shared" si="7"/>
        <v>0</v>
      </c>
      <c r="Q45" s="101">
        <f t="shared" si="7"/>
        <v>0</v>
      </c>
      <c r="R45" s="101">
        <f t="shared" si="4"/>
        <v>0</v>
      </c>
    </row>
    <row r="46" spans="2:18" ht="14.65" customHeight="1">
      <c r="B46" s="282"/>
    </row>
    <row r="47" spans="2:18" ht="14.65" customHeight="1">
      <c r="B47" s="221" t="s">
        <v>1036</v>
      </c>
    </row>
    <row r="48" spans="2:18" ht="14.65" customHeight="1">
      <c r="B48" s="195"/>
      <c r="C48" s="196"/>
      <c r="D48" s="248" t="s">
        <v>1093</v>
      </c>
      <c r="E48" s="248" t="s">
        <v>1094</v>
      </c>
    </row>
    <row r="49" spans="2:5" ht="14.65" customHeight="1">
      <c r="B49" s="243" t="s">
        <v>592</v>
      </c>
      <c r="C49" s="196"/>
      <c r="D49" s="42" t="str">
        <f>IF(ABS(SUM(D14:I14,L14:Q14)-'B.G.R.1A GI Results (AY)'!T17)&gt;D54,"Commentary Required","OK")</f>
        <v>OK</v>
      </c>
      <c r="E49" s="42" t="str">
        <f>IF(ABS(SUM(J14:K14)-'B.G.R.1A GI Results (AY)'!S17)&gt;E54,"Commentary Required","OK")</f>
        <v>OK</v>
      </c>
    </row>
    <row r="50" spans="2:5" ht="14.65" customHeight="1">
      <c r="B50" s="195" t="s">
        <v>789</v>
      </c>
      <c r="C50" s="196"/>
      <c r="D50" s="42" t="str">
        <f>IF(ABS(SUM(D15:I15,L15:Q15)-'B.G.R.1A GI Results (AY)'!T18)&gt;D54,"Commentary Required","OK")</f>
        <v>OK</v>
      </c>
      <c r="E50" s="42" t="str">
        <f>IF(ABS(SUM(J15:K15)-'B.G.R.1A GI Results (AY)'!S18)&gt;E54,"Commentary Required","OK")</f>
        <v>OK</v>
      </c>
    </row>
    <row r="51" spans="2:5" ht="14.65" customHeight="1">
      <c r="B51" s="243" t="s">
        <v>791</v>
      </c>
      <c r="C51" s="196"/>
      <c r="D51" s="42" t="str">
        <f>IF(ABS(SUM(D17:I17,L17:Q17)-'B.G.R.1A GI Results (AY)'!T20)&gt;D54,"Commentary Required","OK")</f>
        <v>OK</v>
      </c>
      <c r="E51" s="42" t="str">
        <f>IF(ABS(SUM(J17:K17)-'B.G.R.1A GI Results (AY)'!S20)&gt;E54,"Commentary Required","OK")</f>
        <v>OK</v>
      </c>
    </row>
    <row r="52" spans="2:5" ht="14.65" customHeight="1">
      <c r="B52" s="195" t="s">
        <v>792</v>
      </c>
      <c r="C52" s="196"/>
      <c r="D52" s="42" t="str">
        <f>IF(ABS(SUM(D18:I18,L18:Q18)-'B.G.R.1A GI Results (AY)'!T21)&gt;D54,"Commentary Required","OK")</f>
        <v>OK</v>
      </c>
      <c r="E52" s="42" t="str">
        <f>IF(ABS(SUM(J18:K18)-'B.G.R.1A GI Results (AY)'!S21)&gt;E54,"Commentary Required","OK")</f>
        <v>OK</v>
      </c>
    </row>
    <row r="53" spans="2:5" ht="14.65" customHeight="1">
      <c r="B53" s="195" t="s">
        <v>605</v>
      </c>
      <c r="C53" s="196"/>
      <c r="D53" s="42" t="str">
        <f>IF(ABS(SUM(D45:I45,L45:Q45)-'B.G.R.1A GI Results (AY)'!T51)&gt;D54,"Commentary Required","OK")</f>
        <v>OK</v>
      </c>
      <c r="E53" s="42" t="str">
        <f>IF(ABS(SUM(J45:K45)-'B.G.R.1A GI Results (AY)'!S51)&gt;E54,"Commentary Required","OK")</f>
        <v>OK</v>
      </c>
    </row>
    <row r="54" spans="2:5" ht="14.65" customHeight="1">
      <c r="B54" s="6" t="s">
        <v>924</v>
      </c>
      <c r="C54" s="249"/>
      <c r="D54" s="42">
        <v>1</v>
      </c>
      <c r="E54" s="42">
        <v>1</v>
      </c>
    </row>
    <row r="55" spans="2:5" ht="14.65" customHeight="1">
      <c r="B55" s="195" t="s">
        <v>529</v>
      </c>
      <c r="C55" s="196"/>
      <c r="D55" s="212"/>
      <c r="E55" s="212"/>
    </row>
    <row r="56" spans="2:5" ht="14.65" customHeight="1"/>
    <row r="57" spans="2:5" ht="14.65" customHeight="1">
      <c r="B57" s="41" t="s">
        <v>925</v>
      </c>
    </row>
    <row r="58" spans="2:5" ht="14.65" customHeight="1">
      <c r="B58" s="195" t="s">
        <v>789</v>
      </c>
      <c r="C58" s="196"/>
      <c r="D58" s="42" t="str">
        <f>IF(COUNTIFS(D15:R15,"&gt;0")&gt;0,"Commentary Required","OK")</f>
        <v>OK</v>
      </c>
    </row>
    <row r="59" spans="2:5" ht="14.65" customHeight="1">
      <c r="B59" s="243" t="s">
        <v>791</v>
      </c>
      <c r="C59" s="196"/>
      <c r="D59" s="42" t="str">
        <f>IF(COUNTIFS(D17:R17,"&gt;0")&gt;0,"Commentary Required","OK")</f>
        <v>OK</v>
      </c>
    </row>
    <row r="60" spans="2:5" ht="14.65" customHeight="1">
      <c r="B60" s="195" t="s">
        <v>797</v>
      </c>
      <c r="C60" s="196"/>
      <c r="D60" s="42" t="str">
        <f>IF(COUNTIFS(D26:R26,"&gt;0")&gt;0,"Commentary Required","OK")</f>
        <v>OK</v>
      </c>
    </row>
    <row r="61" spans="2:5" ht="14.65" customHeight="1">
      <c r="B61" s="195" t="s">
        <v>798</v>
      </c>
      <c r="C61" s="196"/>
      <c r="D61" s="42" t="str">
        <f>IF(COUNTIFS(D27:R27,"&gt;0")&gt;0,"Commentary Required","OK")</f>
        <v>OK</v>
      </c>
    </row>
    <row r="62" spans="2:5" ht="14.65" customHeight="1">
      <c r="B62" s="243" t="s">
        <v>800</v>
      </c>
      <c r="C62" s="196"/>
      <c r="D62" s="42" t="str">
        <f>IF(COUNTIFS(D29:R29,"&gt;0")&gt;0,"Commentary Required","OK")</f>
        <v>OK</v>
      </c>
    </row>
    <row r="63" spans="2:5" ht="14.65" customHeight="1">
      <c r="B63" s="6" t="s">
        <v>808</v>
      </c>
      <c r="C63" s="249"/>
      <c r="D63" s="42" t="str">
        <f>IF(COUNTIFS(D34:R34,"&gt;0")&gt;0,"Commentary Required","OK")</f>
        <v>OK</v>
      </c>
    </row>
    <row r="64" spans="2:5" ht="14.65" customHeight="1">
      <c r="B64" s="195" t="s">
        <v>529</v>
      </c>
      <c r="C64" s="196"/>
      <c r="D64" s="212"/>
    </row>
    <row r="65" spans="2:5" ht="14.65" customHeight="1"/>
    <row r="66" spans="2:5" ht="14.65" customHeight="1">
      <c r="B66" s="221" t="s">
        <v>1036</v>
      </c>
    </row>
    <row r="67" spans="2:5" ht="14.65" customHeight="1">
      <c r="B67" s="195"/>
      <c r="C67" s="196"/>
      <c r="D67" s="248" t="s">
        <v>1093</v>
      </c>
      <c r="E67" s="248" t="s">
        <v>1094</v>
      </c>
    </row>
    <row r="68" spans="2:5" ht="14.65" customHeight="1">
      <c r="B68" s="243" t="s">
        <v>1037</v>
      </c>
      <c r="C68" s="196"/>
      <c r="D68" s="42" t="str">
        <f>IF(ABS(SUM(D19:I19,L19:Q19)-'B.G.R.1A GI Results (AY)'!T22)&gt;D69,"Commentary Required","OK")</f>
        <v>OK</v>
      </c>
      <c r="E68" s="42" t="str">
        <f>IF(ABS(SUM(J19:K19)-'B.G.R.1A GI Results (AY)'!S22)&gt;E69,"Commentary Required","OK")</f>
        <v>OK</v>
      </c>
    </row>
    <row r="69" spans="2:5" ht="14.65" customHeight="1">
      <c r="B69" s="6" t="s">
        <v>924</v>
      </c>
      <c r="C69" s="249"/>
      <c r="D69" s="42">
        <v>1</v>
      </c>
      <c r="E69" s="42">
        <v>1</v>
      </c>
    </row>
    <row r="70" spans="2:5" ht="14.65" customHeight="1">
      <c r="B70" s="195" t="s">
        <v>529</v>
      </c>
      <c r="C70" s="196"/>
      <c r="D70" s="212"/>
      <c r="E70" s="212"/>
    </row>
    <row r="71" spans="2:5" ht="14.65" customHeight="1"/>
    <row r="72" spans="2:5" ht="14.65" customHeight="1">
      <c r="B72" s="214" t="s">
        <v>926</v>
      </c>
      <c r="C72" s="196"/>
      <c r="D72" s="42" t="str">
        <f>IF(COUNTIFS(D19:W19,"",D14:W14,"&gt;0")+COUNTIFS(D19:W19,0,D14:W14,"&gt;0")&gt;=D73,"Commentary Required","OK")</f>
        <v>OK</v>
      </c>
    </row>
    <row r="73" spans="2:5" ht="14.65" customHeight="1">
      <c r="B73" s="6" t="s">
        <v>924</v>
      </c>
      <c r="C73" s="249"/>
      <c r="D73" s="42">
        <v>1</v>
      </c>
    </row>
    <row r="74" spans="2:5" ht="14.65" customHeight="1">
      <c r="B74" s="195" t="s">
        <v>529</v>
      </c>
      <c r="C74" s="196"/>
      <c r="D74" s="212"/>
    </row>
  </sheetData>
  <sheetProtection insertHyperlinks="0"/>
  <mergeCells count="6">
    <mergeCell ref="B24:C24"/>
    <mergeCell ref="C6:D6"/>
    <mergeCell ref="C7:D7"/>
    <mergeCell ref="B11:C11"/>
    <mergeCell ref="B12:C12"/>
    <mergeCell ref="B23:C23"/>
  </mergeCells>
  <conditionalFormatting sqref="D58:D63">
    <cfRule type="cellIs" dxfId="24" priority="12" operator="equal">
      <formula>"OK"</formula>
    </cfRule>
    <cfRule type="expression" dxfId="23" priority="13">
      <formula>"ERROR"</formula>
    </cfRule>
    <cfRule type="cellIs" dxfId="22" priority="14" operator="equal">
      <formula>"Commentary Required"</formula>
    </cfRule>
  </conditionalFormatting>
  <conditionalFormatting sqref="D68">
    <cfRule type="expression" dxfId="21" priority="4">
      <formula>"ERROR"</formula>
    </cfRule>
    <cfRule type="cellIs" dxfId="20" priority="5" operator="equal">
      <formula>"Commentary Required"</formula>
    </cfRule>
  </conditionalFormatting>
  <conditionalFormatting sqref="D72">
    <cfRule type="cellIs" dxfId="19" priority="9" operator="equal">
      <formula>"OK"</formula>
    </cfRule>
    <cfRule type="expression" dxfId="18" priority="10">
      <formula>OR(D72="Error",D72="ERROR")</formula>
    </cfRule>
    <cfRule type="cellIs" dxfId="17" priority="11" operator="equal">
      <formula>"Commentary Required"</formula>
    </cfRule>
  </conditionalFormatting>
  <conditionalFormatting sqref="D49:E53">
    <cfRule type="cellIs" dxfId="16" priority="6" operator="equal">
      <formula>"OK"</formula>
    </cfRule>
    <cfRule type="expression" dxfId="15" priority="7">
      <formula>"ERROR"</formula>
    </cfRule>
    <cfRule type="cellIs" dxfId="14" priority="8" operator="equal">
      <formula>"Commentary Required"</formula>
    </cfRule>
  </conditionalFormatting>
  <conditionalFormatting sqref="D68:E68">
    <cfRule type="cellIs" dxfId="13" priority="2" operator="equal">
      <formula>"OK"</formula>
    </cfRule>
  </conditionalFormatting>
  <conditionalFormatting sqref="E68">
    <cfRule type="cellIs" dxfId="12" priority="1" operator="equal">
      <formula>"Commentary Required"</formula>
    </cfRule>
    <cfRule type="cellIs" dxfId="11" priority="3" operator="equal">
      <formula>"Error"</formula>
    </cfRule>
  </conditionalFormatting>
  <dataValidations count="3">
    <dataValidation type="list" allowBlank="1" showInputMessage="1" showErrorMessage="1" sqref="D6" xr:uid="{8DC70525-128B-40B9-911B-FCCA4BD8FB4D}">
      <formula1>"1,2,3,4,5,6,7,8,9,10,11,12"</formula1>
    </dataValidation>
    <dataValidation type="whole" allowBlank="1" showInputMessage="1" showErrorMessage="1" sqref="C7:D7" xr:uid="{3994738D-2FC1-4C96-A284-868C3B35BF3F}">
      <formula1>1900</formula1>
      <formula2>2500</formula2>
    </dataValidation>
    <dataValidation type="decimal" allowBlank="1" showInputMessage="1" showErrorMessage="1" errorTitle="Error" error="Please enter a number of +/- 11 digits" sqref="D44:Q44 D42:Q42 D40:Q40 D36:Q36 D33:Q34 D29:Q31 D25:Q27 D17:Q19 D14:Q15" xr:uid="{ED5FE537-2E67-44B6-82A5-59BFA779F0CF}">
      <formula1>-99999999999</formula1>
      <formula2>99999999999</formula2>
    </dataValidation>
  </dataValidations>
  <pageMargins left="0.7" right="0.7" top="0.75" bottom="0.75" header="0.3" footer="0.3"/>
  <pageSetup paperSize="8" scale="45" orientation="landscape" r:id="rId1"/>
  <colBreaks count="1" manualBreakCount="1">
    <brk id="19" max="1048575" man="1"/>
  </colBreaks>
  <drawing r:id="rId2"/>
  <legacyDrawing r:id="rId3"/>
  <controls>
    <mc:AlternateContent xmlns:mc="http://schemas.openxmlformats.org/markup-compatibility/2006">
      <mc:Choice Requires="x14">
        <control shapeId="10241" r:id="rId4" name="BGR5_Clear_Worksheet">
          <controlPr defaultSize="0" autoLine="0" r:id="rId5">
            <anchor moveWithCells="1">
              <from>
                <xdr:col>4</xdr:col>
                <xdr:colOff>66675</xdr:colOff>
                <xdr:row>2</xdr:row>
                <xdr:rowOff>0</xdr:rowOff>
              </from>
              <to>
                <xdr:col>5</xdr:col>
                <xdr:colOff>295275</xdr:colOff>
                <xdr:row>3</xdr:row>
                <xdr:rowOff>133350</xdr:rowOff>
              </to>
            </anchor>
          </controlPr>
        </control>
      </mc:Choice>
      <mc:Fallback>
        <control shapeId="10241" r:id="rId4" name="BGR5_Clear_Worksheet"/>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B40E-E506-4E22-BA69-B33E33919988}">
  <sheetPr codeName="Sheet44">
    <pageSetUpPr autoPageBreaks="0" fitToPage="1"/>
  </sheetPr>
  <dimension ref="A1:EZ54"/>
  <sheetViews>
    <sheetView topLeftCell="B1" zoomScaleNormal="100" workbookViewId="0">
      <selection activeCell="B1" sqref="B1"/>
    </sheetView>
  </sheetViews>
  <sheetFormatPr defaultColWidth="8.42578125" defaultRowHeight="12.75"/>
  <cols>
    <col min="1" max="1" width="2.42578125" style="92" hidden="1" customWidth="1"/>
    <col min="2" max="2" width="78.5703125" style="92" customWidth="1"/>
    <col min="3" max="3" width="23.5703125" style="92" customWidth="1"/>
    <col min="4" max="17" width="22.42578125" style="92" customWidth="1"/>
    <col min="18" max="18" width="3.42578125" style="92" customWidth="1"/>
    <col min="19" max="16384" width="8.42578125" style="92"/>
  </cols>
  <sheetData>
    <row r="1" spans="1:156" s="10" customFormat="1" ht="17.25" customHeight="1">
      <c r="A1" s="87"/>
      <c r="B1" s="11" t="s">
        <v>1095</v>
      </c>
      <c r="C1" s="11"/>
      <c r="D1" s="11"/>
      <c r="E1" s="11"/>
      <c r="F1" s="11"/>
      <c r="G1" s="11"/>
      <c r="H1" s="11"/>
      <c r="I1" s="11"/>
      <c r="J1" s="11"/>
      <c r="K1" s="11"/>
      <c r="L1" s="11"/>
      <c r="M1" s="11"/>
      <c r="N1" s="11"/>
      <c r="O1" s="11"/>
      <c r="P1" s="11"/>
      <c r="Q1" s="11"/>
      <c r="R1" s="11"/>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row>
    <row r="2" spans="1:156" s="87" customFormat="1" ht="15" customHeight="1">
      <c r="B2" s="162" t="s">
        <v>532</v>
      </c>
      <c r="C2" s="163"/>
      <c r="D2" s="216"/>
      <c r="E2" s="216"/>
      <c r="F2" s="216"/>
      <c r="G2" s="216"/>
      <c r="H2" s="216"/>
      <c r="I2" s="216"/>
      <c r="J2" s="216"/>
      <c r="K2" s="216"/>
      <c r="L2" s="216"/>
      <c r="M2" s="216"/>
      <c r="N2" s="216"/>
      <c r="O2" s="216"/>
    </row>
    <row r="3" spans="1:156" s="87" customFormat="1" ht="15" customHeight="1">
      <c r="B3" s="162" t="s">
        <v>533</v>
      </c>
      <c r="C3" s="165"/>
      <c r="D3" s="216"/>
      <c r="E3" s="216"/>
      <c r="F3" s="216"/>
      <c r="G3" s="216"/>
      <c r="H3" s="216"/>
      <c r="I3" s="216"/>
      <c r="J3" s="216"/>
      <c r="K3" s="216"/>
      <c r="L3" s="216"/>
      <c r="M3" s="216"/>
      <c r="N3" s="216"/>
      <c r="O3" s="216"/>
    </row>
    <row r="4" spans="1:156" s="87" customFormat="1" ht="15" customHeight="1">
      <c r="B4" s="162" t="s">
        <v>534</v>
      </c>
      <c r="C4" s="163"/>
      <c r="D4" s="216"/>
      <c r="E4" s="216"/>
      <c r="F4" s="216"/>
      <c r="G4" s="216"/>
      <c r="H4" s="216"/>
      <c r="I4" s="216"/>
      <c r="J4" s="216"/>
      <c r="K4" s="216"/>
      <c r="L4" s="216"/>
      <c r="M4" s="216"/>
      <c r="N4" s="216"/>
      <c r="O4" s="216"/>
    </row>
    <row r="5" spans="1:156" ht="15" customHeight="1">
      <c r="B5" s="221"/>
    </row>
    <row r="6" spans="1:156" ht="15" customHeight="1">
      <c r="B6" s="252" t="s">
        <v>536</v>
      </c>
      <c r="C6" s="406"/>
      <c r="D6" s="406"/>
      <c r="E6" s="94"/>
      <c r="W6" s="17"/>
      <c r="X6" s="17"/>
      <c r="Y6" s="17"/>
    </row>
    <row r="7" spans="1:156" ht="15" customHeight="1">
      <c r="B7" s="252" t="s">
        <v>537</v>
      </c>
      <c r="C7" s="406"/>
      <c r="D7" s="406"/>
      <c r="E7" s="94"/>
      <c r="W7" s="17"/>
      <c r="X7" s="17"/>
      <c r="Y7" s="17"/>
    </row>
    <row r="8" spans="1:156" ht="15" customHeight="1"/>
    <row r="9" spans="1:156" ht="15" customHeight="1"/>
    <row r="10" spans="1:156" ht="15" customHeight="1">
      <c r="B10" s="230" t="s">
        <v>538</v>
      </c>
    </row>
    <row r="11" spans="1:156" ht="15" customHeight="1">
      <c r="B11" s="238" t="s">
        <v>1039</v>
      </c>
      <c r="C11" s="104"/>
      <c r="D11" s="104"/>
      <c r="E11" s="104"/>
      <c r="F11" s="104"/>
      <c r="G11" s="104"/>
      <c r="H11" s="104"/>
      <c r="I11" s="104"/>
      <c r="J11" s="104"/>
      <c r="K11" s="104"/>
      <c r="L11" s="104"/>
      <c r="M11" s="104"/>
      <c r="N11" s="104"/>
      <c r="O11" s="104"/>
      <c r="P11" s="104"/>
      <c r="Q11" s="104"/>
      <c r="R11" s="104"/>
    </row>
    <row r="12" spans="1:156" ht="15" customHeight="1">
      <c r="B12" s="253"/>
    </row>
    <row r="13" spans="1:156" ht="27" customHeight="1">
      <c r="B13" s="471" t="s">
        <v>1022</v>
      </c>
      <c r="C13" s="472"/>
      <c r="D13" s="239" t="s">
        <v>930</v>
      </c>
      <c r="E13" s="239" t="s">
        <v>542</v>
      </c>
      <c r="F13" s="239" t="s">
        <v>543</v>
      </c>
      <c r="G13" s="239" t="s">
        <v>544</v>
      </c>
      <c r="H13" s="239" t="s">
        <v>545</v>
      </c>
      <c r="I13" s="239" t="s">
        <v>546</v>
      </c>
      <c r="J13" s="239" t="s">
        <v>547</v>
      </c>
      <c r="K13" s="239" t="s">
        <v>548</v>
      </c>
      <c r="L13" s="239" t="s">
        <v>549</v>
      </c>
      <c r="M13" s="239" t="s">
        <v>550</v>
      </c>
      <c r="N13" s="239" t="s">
        <v>551</v>
      </c>
      <c r="O13" s="239" t="s">
        <v>552</v>
      </c>
      <c r="P13" s="239" t="s">
        <v>553</v>
      </c>
      <c r="Q13" s="239" t="s">
        <v>554</v>
      </c>
    </row>
    <row r="14" spans="1:156" s="110" customFormat="1" ht="38.65" customHeight="1">
      <c r="B14" s="455" t="s">
        <v>1065</v>
      </c>
      <c r="C14" s="456"/>
      <c r="D14" s="241" t="s">
        <v>1080</v>
      </c>
      <c r="E14" s="241" t="s">
        <v>1081</v>
      </c>
      <c r="F14" s="241" t="s">
        <v>1082</v>
      </c>
      <c r="G14" s="241" t="s">
        <v>1083</v>
      </c>
      <c r="H14" s="241" t="s">
        <v>1084</v>
      </c>
      <c r="I14" s="241" t="s">
        <v>1071</v>
      </c>
      <c r="J14" s="241" t="s">
        <v>1085</v>
      </c>
      <c r="K14" s="241" t="s">
        <v>1073</v>
      </c>
      <c r="L14" s="241" t="s">
        <v>1087</v>
      </c>
      <c r="M14" s="241" t="s">
        <v>1088</v>
      </c>
      <c r="N14" s="241" t="s">
        <v>1089</v>
      </c>
      <c r="O14" s="241" t="s">
        <v>1090</v>
      </c>
      <c r="P14" s="241" t="s">
        <v>1091</v>
      </c>
      <c r="Q14" s="241" t="s">
        <v>1092</v>
      </c>
    </row>
    <row r="15" spans="1:156" s="110" customFormat="1" ht="27" customHeight="1">
      <c r="B15" s="254" t="s">
        <v>1040</v>
      </c>
      <c r="C15" s="27"/>
      <c r="D15" s="107"/>
      <c r="E15" s="107"/>
      <c r="F15" s="107"/>
      <c r="G15" s="107"/>
      <c r="H15" s="107"/>
      <c r="I15" s="107"/>
      <c r="J15" s="107"/>
      <c r="K15" s="107"/>
      <c r="L15" s="107"/>
      <c r="M15" s="107"/>
      <c r="N15" s="107"/>
      <c r="O15" s="107"/>
      <c r="P15" s="107"/>
      <c r="Q15" s="107"/>
    </row>
    <row r="16" spans="1:156" s="110" customFormat="1" ht="27" customHeight="1">
      <c r="B16" s="255" t="s">
        <v>1041</v>
      </c>
      <c r="C16" s="27" t="s">
        <v>1042</v>
      </c>
      <c r="D16" s="115">
        <f>'B.G.R.5 EC'!D14</f>
        <v>0</v>
      </c>
      <c r="E16" s="115">
        <f>'B.G.R.5 EC'!E14</f>
        <v>0</v>
      </c>
      <c r="F16" s="115">
        <f>'B.G.R.5 EC'!F14</f>
        <v>0</v>
      </c>
      <c r="G16" s="115">
        <f>'B.G.R.5 EC'!G14</f>
        <v>0</v>
      </c>
      <c r="H16" s="115">
        <f>'B.G.R.5 EC'!H14</f>
        <v>0</v>
      </c>
      <c r="I16" s="115">
        <f>'B.G.R.5 EC'!I14</f>
        <v>0</v>
      </c>
      <c r="J16" s="115">
        <f>'B.G.R.5 EC'!J14</f>
        <v>0</v>
      </c>
      <c r="K16" s="115">
        <f>'B.G.R.5 EC'!K14</f>
        <v>0</v>
      </c>
      <c r="L16" s="115">
        <f>'B.G.R.5 EC'!L14</f>
        <v>0</v>
      </c>
      <c r="M16" s="115">
        <f>'B.G.R.5 EC'!M14</f>
        <v>0</v>
      </c>
      <c r="N16" s="115">
        <f>'B.G.R.5 EC'!N14</f>
        <v>0</v>
      </c>
      <c r="O16" s="115">
        <f>'B.G.R.5 EC'!O14</f>
        <v>0</v>
      </c>
      <c r="P16" s="115">
        <f>'B.G.R.5 EC'!P14</f>
        <v>0</v>
      </c>
      <c r="Q16" s="115">
        <f>'B.G.R.5 EC'!Q14</f>
        <v>0</v>
      </c>
    </row>
    <row r="17" spans="2:17" s="110" customFormat="1" ht="27" customHeight="1">
      <c r="B17" s="255" t="s">
        <v>1043</v>
      </c>
      <c r="C17" s="27" t="s">
        <v>595</v>
      </c>
      <c r="D17" s="97"/>
      <c r="E17" s="97"/>
      <c r="F17" s="97"/>
      <c r="G17" s="97"/>
      <c r="H17" s="97"/>
      <c r="I17" s="97"/>
      <c r="J17" s="97"/>
      <c r="K17" s="97"/>
      <c r="L17" s="97"/>
      <c r="M17" s="97"/>
      <c r="N17" s="97"/>
      <c r="O17" s="97"/>
      <c r="P17" s="97"/>
      <c r="Q17" s="97"/>
    </row>
    <row r="18" spans="2:17" s="110" customFormat="1" ht="27" customHeight="1">
      <c r="B18" s="255" t="s">
        <v>1044</v>
      </c>
      <c r="C18" s="27" t="s">
        <v>598</v>
      </c>
      <c r="D18" s="116" t="str">
        <f t="shared" ref="D18:Q18" si="0">IFERROR((D16-D17)/D17,"")</f>
        <v/>
      </c>
      <c r="E18" s="116" t="str">
        <f t="shared" si="0"/>
        <v/>
      </c>
      <c r="F18" s="116" t="str">
        <f t="shared" si="0"/>
        <v/>
      </c>
      <c r="G18" s="116" t="str">
        <f t="shared" si="0"/>
        <v/>
      </c>
      <c r="H18" s="116" t="str">
        <f t="shared" si="0"/>
        <v/>
      </c>
      <c r="I18" s="116" t="str">
        <f t="shared" si="0"/>
        <v/>
      </c>
      <c r="J18" s="116" t="str">
        <f t="shared" si="0"/>
        <v/>
      </c>
      <c r="K18" s="116" t="str">
        <f t="shared" si="0"/>
        <v/>
      </c>
      <c r="L18" s="116" t="str">
        <f t="shared" si="0"/>
        <v/>
      </c>
      <c r="M18" s="116" t="str">
        <f t="shared" si="0"/>
        <v/>
      </c>
      <c r="N18" s="116" t="str">
        <f t="shared" si="0"/>
        <v/>
      </c>
      <c r="O18" s="116" t="str">
        <f t="shared" si="0"/>
        <v/>
      </c>
      <c r="P18" s="116" t="str">
        <f t="shared" si="0"/>
        <v/>
      </c>
      <c r="Q18" s="116" t="str">
        <f t="shared" si="0"/>
        <v/>
      </c>
    </row>
    <row r="19" spans="2:17" s="110" customFormat="1" ht="27" customHeight="1">
      <c r="B19" s="254" t="s">
        <v>1096</v>
      </c>
      <c r="C19" s="27"/>
      <c r="D19" s="107"/>
      <c r="E19" s="107"/>
      <c r="F19" s="107"/>
      <c r="G19" s="107"/>
      <c r="H19" s="107"/>
      <c r="I19" s="107"/>
      <c r="J19" s="107"/>
      <c r="K19" s="107"/>
      <c r="L19" s="107"/>
      <c r="M19" s="107"/>
      <c r="N19" s="107"/>
      <c r="O19" s="107"/>
      <c r="P19" s="107"/>
      <c r="Q19" s="107"/>
    </row>
    <row r="20" spans="2:17" s="110" customFormat="1" ht="27" customHeight="1">
      <c r="B20" s="255" t="s">
        <v>1041</v>
      </c>
      <c r="C20" s="27" t="s">
        <v>600</v>
      </c>
      <c r="D20" s="97"/>
      <c r="E20" s="97"/>
      <c r="F20" s="97"/>
      <c r="G20" s="97"/>
      <c r="H20" s="97"/>
      <c r="I20" s="107"/>
      <c r="J20" s="97"/>
      <c r="K20" s="107"/>
      <c r="L20" s="97"/>
      <c r="M20" s="97"/>
      <c r="N20" s="97"/>
      <c r="O20" s="97"/>
      <c r="P20" s="97"/>
      <c r="Q20" s="97"/>
    </row>
    <row r="21" spans="2:17" s="110" customFormat="1" ht="27" customHeight="1">
      <c r="B21" s="255" t="s">
        <v>1043</v>
      </c>
      <c r="C21" s="27" t="s">
        <v>602</v>
      </c>
      <c r="D21" s="97"/>
      <c r="E21" s="97"/>
      <c r="F21" s="97"/>
      <c r="G21" s="97"/>
      <c r="H21" s="97"/>
      <c r="I21" s="107"/>
      <c r="J21" s="97"/>
      <c r="K21" s="107"/>
      <c r="L21" s="97"/>
      <c r="M21" s="97"/>
      <c r="N21" s="97"/>
      <c r="O21" s="97"/>
      <c r="P21" s="97"/>
      <c r="Q21" s="97"/>
    </row>
    <row r="22" spans="2:17" s="110" customFormat="1" ht="27" customHeight="1">
      <c r="B22" s="256" t="s">
        <v>1097</v>
      </c>
      <c r="C22" s="27"/>
      <c r="D22" s="107"/>
      <c r="E22" s="107"/>
      <c r="F22" s="107"/>
      <c r="G22" s="107"/>
      <c r="H22" s="107"/>
      <c r="I22" s="107"/>
      <c r="J22" s="107"/>
      <c r="K22" s="107"/>
      <c r="L22" s="107"/>
      <c r="M22" s="107"/>
      <c r="N22" s="107"/>
      <c r="O22" s="107"/>
      <c r="P22" s="107"/>
      <c r="Q22" s="107"/>
    </row>
    <row r="23" spans="2:17" s="110" customFormat="1" ht="27" customHeight="1">
      <c r="B23" s="255" t="s">
        <v>1041</v>
      </c>
      <c r="C23" s="27" t="s">
        <v>604</v>
      </c>
      <c r="D23" s="116" t="str">
        <f t="shared" ref="D23:H24" si="1">IFERROR((D16/D20),"")</f>
        <v/>
      </c>
      <c r="E23" s="116" t="str">
        <f t="shared" si="1"/>
        <v/>
      </c>
      <c r="F23" s="116" t="str">
        <f t="shared" si="1"/>
        <v/>
      </c>
      <c r="G23" s="116" t="str">
        <f t="shared" si="1"/>
        <v/>
      </c>
      <c r="H23" s="116" t="str">
        <f t="shared" si="1"/>
        <v/>
      </c>
      <c r="I23" s="117"/>
      <c r="J23" s="116" t="str">
        <f>IFERROR((J16/J20),"")</f>
        <v/>
      </c>
      <c r="K23" s="117"/>
      <c r="L23" s="116" t="str">
        <f t="shared" ref="L23:Q24" si="2">IFERROR((L16/L20),"")</f>
        <v/>
      </c>
      <c r="M23" s="116" t="str">
        <f t="shared" si="2"/>
        <v/>
      </c>
      <c r="N23" s="116" t="str">
        <f t="shared" si="2"/>
        <v/>
      </c>
      <c r="O23" s="116" t="str">
        <f t="shared" si="2"/>
        <v/>
      </c>
      <c r="P23" s="116" t="str">
        <f t="shared" si="2"/>
        <v/>
      </c>
      <c r="Q23" s="116" t="str">
        <f t="shared" si="2"/>
        <v/>
      </c>
    </row>
    <row r="24" spans="2:17" s="110" customFormat="1" ht="27" customHeight="1">
      <c r="B24" s="255" t="s">
        <v>1043</v>
      </c>
      <c r="C24" s="27" t="s">
        <v>606</v>
      </c>
      <c r="D24" s="116" t="str">
        <f t="shared" si="1"/>
        <v/>
      </c>
      <c r="E24" s="116" t="str">
        <f t="shared" si="1"/>
        <v/>
      </c>
      <c r="F24" s="116" t="str">
        <f t="shared" si="1"/>
        <v/>
      </c>
      <c r="G24" s="116" t="str">
        <f t="shared" si="1"/>
        <v/>
      </c>
      <c r="H24" s="116" t="str">
        <f t="shared" si="1"/>
        <v/>
      </c>
      <c r="I24" s="117"/>
      <c r="J24" s="116" t="str">
        <f>IFERROR((J17/J21),"")</f>
        <v/>
      </c>
      <c r="K24" s="117"/>
      <c r="L24" s="116" t="str">
        <f t="shared" si="2"/>
        <v/>
      </c>
      <c r="M24" s="116" t="str">
        <f t="shared" si="2"/>
        <v/>
      </c>
      <c r="N24" s="116" t="str">
        <f t="shared" si="2"/>
        <v/>
      </c>
      <c r="O24" s="116" t="str">
        <f t="shared" si="2"/>
        <v/>
      </c>
      <c r="P24" s="116" t="str">
        <f t="shared" si="2"/>
        <v/>
      </c>
      <c r="Q24" s="116" t="str">
        <f t="shared" si="2"/>
        <v/>
      </c>
    </row>
    <row r="25" spans="2:17" s="110" customFormat="1" ht="27" customHeight="1">
      <c r="B25" s="258" t="s">
        <v>1098</v>
      </c>
      <c r="C25" s="27"/>
      <c r="D25" s="107"/>
      <c r="E25" s="107"/>
      <c r="F25" s="107"/>
      <c r="G25" s="107"/>
      <c r="H25" s="107"/>
      <c r="I25" s="107"/>
      <c r="J25" s="107"/>
      <c r="K25" s="107"/>
      <c r="L25" s="107"/>
      <c r="M25" s="107"/>
      <c r="N25" s="107"/>
      <c r="O25" s="107"/>
      <c r="P25" s="107"/>
      <c r="Q25" s="107"/>
    </row>
    <row r="26" spans="2:17" s="110" customFormat="1" ht="27" customHeight="1">
      <c r="B26" s="255" t="s">
        <v>1041</v>
      </c>
      <c r="C26" s="27" t="s">
        <v>609</v>
      </c>
      <c r="D26" s="107"/>
      <c r="E26" s="107"/>
      <c r="F26" s="107"/>
      <c r="G26" s="107"/>
      <c r="H26" s="107"/>
      <c r="I26" s="97"/>
      <c r="J26" s="107"/>
      <c r="K26" s="97"/>
      <c r="L26" s="107"/>
      <c r="M26" s="107"/>
      <c r="N26" s="107"/>
      <c r="O26" s="107"/>
      <c r="P26" s="107"/>
      <c r="Q26" s="107"/>
    </row>
    <row r="27" spans="2:17" s="110" customFormat="1" ht="27" customHeight="1">
      <c r="B27" s="255" t="s">
        <v>1043</v>
      </c>
      <c r="C27" s="27" t="s">
        <v>611</v>
      </c>
      <c r="D27" s="107"/>
      <c r="E27" s="107"/>
      <c r="F27" s="107"/>
      <c r="G27" s="107"/>
      <c r="H27" s="107"/>
      <c r="I27" s="97"/>
      <c r="J27" s="107"/>
      <c r="K27" s="97"/>
      <c r="L27" s="107"/>
      <c r="M27" s="107"/>
      <c r="N27" s="107"/>
      <c r="O27" s="107"/>
      <c r="P27" s="107"/>
      <c r="Q27" s="107"/>
    </row>
    <row r="28" spans="2:17" s="110" customFormat="1" ht="27" customHeight="1">
      <c r="B28" s="256" t="s">
        <v>1099</v>
      </c>
      <c r="C28" s="27"/>
      <c r="D28" s="107"/>
      <c r="E28" s="107"/>
      <c r="F28" s="107"/>
      <c r="G28" s="107"/>
      <c r="H28" s="107"/>
      <c r="I28" s="107"/>
      <c r="J28" s="107"/>
      <c r="K28" s="107"/>
      <c r="L28" s="107"/>
      <c r="M28" s="107"/>
      <c r="N28" s="107"/>
      <c r="O28" s="107"/>
      <c r="P28" s="107"/>
      <c r="Q28" s="107"/>
    </row>
    <row r="29" spans="2:17" s="110" customFormat="1" ht="27" customHeight="1">
      <c r="B29" s="255" t="s">
        <v>1041</v>
      </c>
      <c r="C29" s="27" t="s">
        <v>613</v>
      </c>
      <c r="D29" s="107"/>
      <c r="E29" s="107"/>
      <c r="F29" s="107"/>
      <c r="G29" s="107"/>
      <c r="H29" s="107"/>
      <c r="I29" s="116" t="str">
        <f>IFERROR((I16/I26),"")</f>
        <v/>
      </c>
      <c r="J29" s="107"/>
      <c r="K29" s="116" t="str">
        <f>IFERROR((K16/K26),"")</f>
        <v/>
      </c>
      <c r="L29" s="107"/>
      <c r="M29" s="107"/>
      <c r="N29" s="107"/>
      <c r="O29" s="107"/>
      <c r="P29" s="107"/>
      <c r="Q29" s="107"/>
    </row>
    <row r="30" spans="2:17" s="110" customFormat="1" ht="27" customHeight="1">
      <c r="B30" s="255" t="s">
        <v>1043</v>
      </c>
      <c r="C30" s="27" t="s">
        <v>615</v>
      </c>
      <c r="D30" s="107"/>
      <c r="E30" s="107"/>
      <c r="F30" s="107"/>
      <c r="G30" s="107"/>
      <c r="H30" s="107"/>
      <c r="I30" s="116" t="str">
        <f>IFERROR((I17/I27),"")</f>
        <v/>
      </c>
      <c r="J30" s="107"/>
      <c r="K30" s="116" t="str">
        <f>IFERROR((K17/K27),"")</f>
        <v/>
      </c>
      <c r="L30" s="107"/>
      <c r="M30" s="107"/>
      <c r="N30" s="107"/>
      <c r="O30" s="107"/>
      <c r="P30" s="107"/>
      <c r="Q30" s="107"/>
    </row>
    <row r="31" spans="2:17" s="110" customFormat="1" ht="14.65" customHeight="1"/>
    <row r="32" spans="2:17" s="110" customFormat="1" ht="14.65" customHeight="1">
      <c r="B32" s="268" t="s">
        <v>1055</v>
      </c>
      <c r="C32" s="283"/>
      <c r="D32" s="283"/>
      <c r="E32" s="283"/>
      <c r="F32" s="283"/>
      <c r="G32" s="283"/>
      <c r="H32" s="284"/>
      <c r="I32" s="284"/>
      <c r="J32" s="283"/>
      <c r="K32" s="283"/>
      <c r="L32" s="283"/>
      <c r="M32" s="283"/>
      <c r="N32" s="283"/>
      <c r="O32" s="283"/>
      <c r="P32" s="283"/>
      <c r="Q32" s="283"/>
    </row>
    <row r="33" spans="2:17" s="110" customFormat="1" ht="14.65" customHeight="1">
      <c r="B33" s="285"/>
      <c r="C33" s="283"/>
      <c r="D33" s="283"/>
      <c r="E33" s="283"/>
      <c r="F33" s="283"/>
      <c r="G33" s="283"/>
      <c r="H33" s="284"/>
      <c r="I33" s="284"/>
      <c r="J33" s="283"/>
      <c r="K33" s="283"/>
      <c r="L33" s="283"/>
      <c r="M33" s="283"/>
      <c r="N33" s="283"/>
      <c r="O33" s="283"/>
      <c r="P33" s="283"/>
      <c r="Q33" s="283"/>
    </row>
    <row r="34" spans="2:17" s="110" customFormat="1" ht="14.65" customHeight="1">
      <c r="B34" s="495" t="s">
        <v>1100</v>
      </c>
      <c r="C34" s="503"/>
      <c r="D34" s="503"/>
      <c r="E34" s="503"/>
      <c r="F34" s="503"/>
      <c r="G34" s="503"/>
      <c r="H34" s="284"/>
      <c r="I34" s="284"/>
      <c r="J34" s="273"/>
      <c r="K34" s="273"/>
      <c r="L34" s="273"/>
      <c r="M34" s="273"/>
      <c r="N34" s="273"/>
      <c r="O34" s="273"/>
      <c r="P34" s="273"/>
      <c r="Q34" s="283"/>
    </row>
    <row r="35" spans="2:17" s="110" customFormat="1" ht="14.65" customHeight="1">
      <c r="B35" s="494"/>
      <c r="C35" s="494"/>
      <c r="D35" s="494"/>
      <c r="E35" s="494"/>
      <c r="F35" s="494"/>
      <c r="G35" s="494"/>
      <c r="H35" s="494"/>
      <c r="I35" s="494"/>
      <c r="J35" s="494"/>
      <c r="K35" s="494"/>
      <c r="L35" s="494"/>
      <c r="M35" s="494"/>
      <c r="N35" s="494"/>
      <c r="O35" s="494"/>
      <c r="P35" s="494"/>
      <c r="Q35" s="494"/>
    </row>
    <row r="36" spans="2:17" s="110" customFormat="1" ht="14.65" customHeight="1">
      <c r="B36" s="273"/>
      <c r="C36" s="269"/>
      <c r="D36" s="269"/>
      <c r="E36" s="270"/>
      <c r="F36" s="273"/>
      <c r="G36" s="273"/>
      <c r="H36" s="273"/>
      <c r="I36" s="273"/>
      <c r="J36" s="273"/>
      <c r="K36" s="273"/>
      <c r="L36" s="273"/>
      <c r="M36" s="273"/>
      <c r="N36" s="273"/>
      <c r="O36" s="273"/>
      <c r="P36" s="273"/>
      <c r="Q36" s="283"/>
    </row>
    <row r="37" spans="2:17" s="110" customFormat="1" ht="14.65" customHeight="1">
      <c r="B37" s="492" t="s">
        <v>1101</v>
      </c>
      <c r="C37" s="493"/>
      <c r="D37" s="493"/>
      <c r="E37" s="493"/>
      <c r="F37" s="493"/>
      <c r="G37" s="493"/>
      <c r="H37" s="493"/>
      <c r="I37" s="493"/>
      <c r="J37" s="493"/>
      <c r="K37" s="493"/>
      <c r="L37" s="493"/>
      <c r="M37" s="493"/>
      <c r="N37" s="493"/>
      <c r="O37" s="493"/>
      <c r="P37" s="283"/>
      <c r="Q37" s="283"/>
    </row>
    <row r="38" spans="2:17" s="110" customFormat="1" ht="14.65" customHeight="1">
      <c r="B38" s="494"/>
      <c r="C38" s="494"/>
      <c r="D38" s="494"/>
      <c r="E38" s="494"/>
      <c r="F38" s="494"/>
      <c r="G38" s="494"/>
      <c r="H38" s="494"/>
      <c r="I38" s="494"/>
      <c r="J38" s="494"/>
      <c r="K38" s="494"/>
      <c r="L38" s="494"/>
      <c r="M38" s="494"/>
      <c r="N38" s="494"/>
      <c r="O38" s="494"/>
      <c r="P38" s="494"/>
      <c r="Q38" s="494"/>
    </row>
    <row r="39" spans="2:17" s="110" customFormat="1" ht="14.65" customHeight="1">
      <c r="B39" s="276"/>
      <c r="C39" s="283"/>
      <c r="D39" s="277"/>
      <c r="E39" s="278"/>
      <c r="F39" s="278"/>
      <c r="G39" s="278"/>
      <c r="H39" s="278"/>
      <c r="I39" s="278"/>
      <c r="J39" s="278"/>
      <c r="K39" s="278"/>
      <c r="L39" s="278"/>
      <c r="M39" s="278"/>
      <c r="N39" s="286"/>
      <c r="O39" s="286"/>
      <c r="P39" s="286"/>
      <c r="Q39" s="283"/>
    </row>
    <row r="40" spans="2:17" s="110" customFormat="1" ht="14.65" customHeight="1">
      <c r="B40" s="495" t="s">
        <v>1058</v>
      </c>
      <c r="C40" s="496"/>
      <c r="D40" s="496"/>
      <c r="E40" s="496"/>
      <c r="F40" s="496"/>
      <c r="G40" s="496"/>
      <c r="H40" s="496"/>
      <c r="I40" s="496"/>
      <c r="J40" s="496"/>
      <c r="K40" s="496"/>
      <c r="L40" s="496"/>
      <c r="M40" s="496"/>
      <c r="N40" s="496"/>
      <c r="O40" s="496"/>
      <c r="P40" s="283"/>
      <c r="Q40" s="283"/>
    </row>
    <row r="41" spans="2:17" s="110" customFormat="1" ht="14.65" customHeight="1">
      <c r="B41" s="497" t="s">
        <v>1102</v>
      </c>
      <c r="C41" s="498"/>
      <c r="D41" s="114"/>
      <c r="E41" s="497" t="s">
        <v>1103</v>
      </c>
      <c r="F41" s="499"/>
      <c r="G41" s="499"/>
      <c r="H41" s="287"/>
      <c r="I41" s="287"/>
      <c r="J41" s="287"/>
      <c r="K41" s="287"/>
      <c r="L41" s="287"/>
      <c r="M41" s="287"/>
      <c r="N41" s="287"/>
      <c r="O41" s="287"/>
      <c r="P41" s="287"/>
      <c r="Q41" s="288"/>
    </row>
    <row r="42" spans="2:17" s="110" customFormat="1" ht="45" customHeight="1">
      <c r="B42" s="476"/>
      <c r="C42" s="500"/>
      <c r="D42" s="501"/>
      <c r="E42" s="500"/>
      <c r="F42" s="500"/>
      <c r="G42" s="500"/>
      <c r="H42" s="500"/>
      <c r="I42" s="500"/>
      <c r="J42" s="500"/>
      <c r="K42" s="500"/>
      <c r="L42" s="500"/>
      <c r="M42" s="500"/>
      <c r="N42" s="500"/>
      <c r="O42" s="500"/>
      <c r="P42" s="500"/>
      <c r="Q42" s="502"/>
    </row>
    <row r="43" spans="2:17" s="110" customFormat="1" hidden="1">
      <c r="B43" s="289"/>
      <c r="C43" s="289"/>
      <c r="D43" s="289" t="s">
        <v>1104</v>
      </c>
      <c r="E43" s="289" t="s">
        <v>1105</v>
      </c>
      <c r="F43" s="289"/>
      <c r="G43" s="289"/>
      <c r="H43" s="289"/>
      <c r="I43" s="289"/>
      <c r="J43" s="289"/>
      <c r="K43" s="289"/>
      <c r="L43" s="289"/>
      <c r="M43" s="289"/>
      <c r="N43" s="289"/>
      <c r="O43" s="289"/>
      <c r="P43" s="289"/>
      <c r="Q43" s="289"/>
    </row>
    <row r="44" spans="2:17" ht="14.65" customHeight="1">
      <c r="M44" s="273"/>
      <c r="N44" s="273"/>
      <c r="O44" s="273"/>
      <c r="P44" s="273"/>
    </row>
    <row r="45" spans="2:17" ht="14.65" customHeight="1"/>
    <row r="46" spans="2:17" ht="14.65" customHeight="1">
      <c r="B46" s="92" t="s">
        <v>1061</v>
      </c>
    </row>
    <row r="47" spans="2:17" ht="14.65" customHeight="1">
      <c r="B47" s="195"/>
      <c r="C47" s="248" t="s">
        <v>1106</v>
      </c>
      <c r="D47" s="248" t="s">
        <v>1107</v>
      </c>
    </row>
    <row r="48" spans="2:17" ht="14.65" customHeight="1">
      <c r="B48" s="214" t="s">
        <v>1041</v>
      </c>
      <c r="C48" s="42" t="str">
        <f>IF(COUNTIFS(D16:Q16,"&gt;0",D26:Q26,"",D14:Q14,"5a2. Special Trades – on Contract Value Basis")+COUNTIFS(D16:Q16,"&gt;0",D26:Q26,0,D14:Q14,"5a2. Special Trades – on Contract Value Basis")+COUNTIFS(D16:Q16,"&gt;0",D26:Q26,"",D14:Q14,"5c. Construction - on Contract Value Basis")+COUNTIFS(D16:Q16,"&gt;0",D26:Q26,0,D14:Q14,"5c. Construction - on Contract Value Basis")&gt;=C50,"Commentary Required","OK")</f>
        <v>OK</v>
      </c>
      <c r="D48" s="42" t="str">
        <f>IF(COUNTIFS(D16:Q16,"&gt;0",D20:Q20,"",D14:Q14,"&lt;&gt;5a2. Special Trades – on Contract Value Basis",D14:Q14,"&lt;&gt;5c. Construction - on Contract Value Basis")+COUNTIFS(D16:Q16,"&gt;0",D20:Q20,0,D14:Q14,"&lt;&gt;5a2. Special Trades – on Contract Value Basis",D14:Q14,"&lt;&gt;5c. Construction - on Contract Value Basis")&gt;=D50,"Commentary Required","OK")</f>
        <v>OK</v>
      </c>
    </row>
    <row r="49" spans="2:11" ht="14.65" customHeight="1">
      <c r="B49" s="214" t="s">
        <v>1043</v>
      </c>
      <c r="C49" s="42" t="str">
        <f>IF(COUNTIFS(D17:Q17,"&gt;0",D27:Q27,"",D14:Q14,"5a2. Special Trades – on Contract Value Basis")+COUNTIFS(D17:Q17,"&gt;0",D27:Q27,0,D14:Q14,"5a2. Special Trades – on Contract Value Basis")+COUNTIFS(D17:Q17,"&gt;0",D27:Q27,"",D14:Q14,"5c. Construction - on Contract Value Basis")+COUNTIFS(D17:Q17,"&gt;0",D27:Q27,0,D14:Q14,"5c. Construction - on Contract Value Basis")&gt;=C50,"Commentary Required","OK")</f>
        <v>OK</v>
      </c>
      <c r="D49" s="42" t="str">
        <f>IF(COUNTIFS(D17:Q17,"&gt;0",D21:Q21,"",D14:Q14,"&lt;&gt;5a2. Special Trades – on Contract Value Basis",D14:Q14,"&lt;&gt;5c. Construction - on Contract Value Basis")+COUNTIFS(D17:Q17,"&gt;0",D21:Q21,0,D14:Q14,"&lt;&gt;5a2. Special Trades – on Contract Value Basis",D14:Q14,"&lt;&gt;5c. Construction - on Contract Value Basis")&gt;=D50,"Commentary Required","OK")</f>
        <v>OK</v>
      </c>
    </row>
    <row r="50" spans="2:11" ht="14.65" customHeight="1">
      <c r="B50" s="6" t="s">
        <v>924</v>
      </c>
      <c r="C50" s="42">
        <v>1</v>
      </c>
      <c r="D50" s="42">
        <v>1</v>
      </c>
      <c r="E50" s="290"/>
      <c r="F50" s="290"/>
      <c r="G50" s="290"/>
      <c r="H50" s="491"/>
      <c r="I50" s="491"/>
      <c r="J50" s="491"/>
      <c r="K50" s="491"/>
    </row>
    <row r="51" spans="2:11" ht="12.75" customHeight="1">
      <c r="B51" s="195" t="s">
        <v>529</v>
      </c>
      <c r="C51" s="212"/>
      <c r="D51" s="212"/>
      <c r="E51" s="290"/>
      <c r="F51" s="290"/>
      <c r="G51" s="290"/>
      <c r="H51" s="491"/>
      <c r="I51" s="491"/>
      <c r="J51" s="491"/>
      <c r="K51" s="491"/>
    </row>
    <row r="52" spans="2:11">
      <c r="B52" s="290"/>
      <c r="C52" s="290"/>
      <c r="D52" s="290"/>
      <c r="E52" s="290"/>
      <c r="F52" s="290"/>
      <c r="G52" s="290"/>
      <c r="H52" s="290"/>
      <c r="I52" s="290"/>
      <c r="J52" s="290"/>
      <c r="K52" s="290"/>
    </row>
    <row r="53" spans="2:11">
      <c r="B53" s="290"/>
      <c r="C53" s="290"/>
      <c r="D53" s="290"/>
      <c r="E53" s="290"/>
      <c r="F53" s="290"/>
      <c r="G53" s="290"/>
      <c r="H53" s="290"/>
      <c r="I53" s="290"/>
      <c r="J53" s="290"/>
      <c r="K53" s="290"/>
    </row>
    <row r="54" spans="2:11">
      <c r="B54" s="290"/>
      <c r="C54" s="290"/>
      <c r="D54" s="290"/>
      <c r="E54" s="290"/>
      <c r="F54" s="290"/>
      <c r="G54" s="290"/>
      <c r="H54" s="290"/>
      <c r="I54" s="290"/>
      <c r="J54" s="290"/>
      <c r="K54" s="290"/>
    </row>
  </sheetData>
  <sheetProtection insertHyperlinks="0"/>
  <mergeCells count="16">
    <mergeCell ref="B35:Q35"/>
    <mergeCell ref="C6:D6"/>
    <mergeCell ref="C7:D7"/>
    <mergeCell ref="B13:C13"/>
    <mergeCell ref="B14:C14"/>
    <mergeCell ref="B34:G34"/>
    <mergeCell ref="H50:H51"/>
    <mergeCell ref="I50:I51"/>
    <mergeCell ref="J50:J51"/>
    <mergeCell ref="K50:K51"/>
    <mergeCell ref="B37:O37"/>
    <mergeCell ref="B38:Q38"/>
    <mergeCell ref="B40:O40"/>
    <mergeCell ref="B41:C41"/>
    <mergeCell ref="E41:G41"/>
    <mergeCell ref="B42:Q42"/>
  </mergeCells>
  <conditionalFormatting sqref="C48:D49">
    <cfRule type="cellIs" dxfId="10" priority="1" operator="equal">
      <formula>"OK"</formula>
    </cfRule>
    <cfRule type="expression" dxfId="9" priority="2">
      <formula>OR(C48="Error",C48="ERROR")</formula>
    </cfRule>
    <cfRule type="cellIs" dxfId="8" priority="3" operator="equal">
      <formula>"Commentary Required"</formula>
    </cfRule>
  </conditionalFormatting>
  <dataValidations count="3">
    <dataValidation type="list" allowBlank="1" showInputMessage="1" showErrorMessage="1" sqref="D41" xr:uid="{E1C22384-2A80-4A3F-BC87-21E36F33BA74}">
      <formula1>$D$43:$E$43</formula1>
    </dataValidation>
    <dataValidation type="whole" allowBlank="1" showInputMessage="1" showErrorMessage="1" sqref="C7" xr:uid="{93CAC2E5-812C-42E9-BFC3-4D17CDF0497E}">
      <formula1>1900</formula1>
      <formula2>2500</formula2>
    </dataValidation>
    <dataValidation type="decimal" allowBlank="1" showInputMessage="1" showErrorMessage="1" errorTitle="Error" error="Please enter a number of +/- 11 digits" sqref="K26:K27 I26:I27 L20:Q21 D20:H21 J20:J21 D17:Q17" xr:uid="{C3239C03-8DD0-45A4-9153-F18530BCA47C}">
      <formula1>-99999999999</formula1>
      <formula2>99999999999</formula2>
    </dataValidation>
  </dataValidations>
  <pageMargins left="0.7" right="0.7" top="0.75" bottom="0.75" header="0.3" footer="0.3"/>
  <pageSetup paperSize="8" scale="45" orientation="landscape" r:id="rId1"/>
  <drawing r:id="rId2"/>
  <legacyDrawing r:id="rId3"/>
  <controls>
    <mc:AlternateContent xmlns:mc="http://schemas.openxmlformats.org/markup-compatibility/2006">
      <mc:Choice Requires="x14">
        <control shapeId="11265" r:id="rId4" name="BGR5B_Clear_Worksheet">
          <controlPr defaultSize="0" autoLine="0" r:id="rId5">
            <anchor moveWithCells="1">
              <from>
                <xdr:col>4</xdr:col>
                <xdr:colOff>66675</xdr:colOff>
                <xdr:row>2</xdr:row>
                <xdr:rowOff>0</xdr:rowOff>
              </from>
              <to>
                <xdr:col>5</xdr:col>
                <xdr:colOff>161925</xdr:colOff>
                <xdr:row>3</xdr:row>
                <xdr:rowOff>133350</xdr:rowOff>
              </to>
            </anchor>
          </controlPr>
        </control>
      </mc:Choice>
      <mc:Fallback>
        <control shapeId="11265" r:id="rId4" name="BGR5B_Clear_Worksheet"/>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7CF50-5AC9-4F1E-9F7A-13E335136485}">
  <sheetPr codeName="Sheet78"/>
  <dimension ref="A1:G65"/>
  <sheetViews>
    <sheetView showGridLines="0" topLeftCell="D1" zoomScaleNormal="100" workbookViewId="0">
      <selection activeCell="D1" sqref="D1"/>
    </sheetView>
  </sheetViews>
  <sheetFormatPr defaultRowHeight="15"/>
  <cols>
    <col min="1" max="3" width="8.7109375" hidden="1" customWidth="1"/>
    <col min="4" max="4" width="34.85546875" style="119" customWidth="1"/>
    <col min="5" max="5" width="30.42578125" style="119" customWidth="1"/>
    <col min="6" max="6" width="72.140625" customWidth="1"/>
  </cols>
  <sheetData>
    <row r="1" spans="1:7">
      <c r="A1" s="2"/>
      <c r="B1" s="291"/>
      <c r="C1" s="291"/>
      <c r="D1" s="292"/>
      <c r="E1" s="292"/>
      <c r="F1" s="291"/>
      <c r="G1" s="1"/>
    </row>
    <row r="2" spans="1:7" ht="18.75">
      <c r="A2" s="2"/>
      <c r="B2" s="291"/>
      <c r="C2" s="291"/>
      <c r="D2" s="292"/>
      <c r="E2" s="293"/>
      <c r="F2" s="294"/>
      <c r="G2" s="1"/>
    </row>
    <row r="3" spans="1:7" ht="18.75">
      <c r="A3" s="2"/>
      <c r="B3" s="291"/>
      <c r="C3" s="291"/>
      <c r="D3" s="292"/>
      <c r="E3" s="293"/>
      <c r="F3" s="294"/>
      <c r="G3" s="1"/>
    </row>
    <row r="4" spans="1:7" ht="18.75">
      <c r="A4" s="2"/>
      <c r="B4" s="291"/>
      <c r="C4" s="291"/>
      <c r="D4" s="292"/>
      <c r="E4" s="293"/>
      <c r="F4" s="294"/>
      <c r="G4" s="1"/>
    </row>
    <row r="5" spans="1:7" ht="24.75" customHeight="1">
      <c r="A5" s="2"/>
      <c r="B5" s="291"/>
      <c r="C5" s="295"/>
      <c r="D5" s="296"/>
      <c r="E5" s="296"/>
      <c r="F5" s="297"/>
      <c r="G5" s="1"/>
    </row>
    <row r="6" spans="1:7" ht="15.75">
      <c r="A6" s="2"/>
      <c r="B6" s="291"/>
      <c r="C6" s="291"/>
      <c r="D6" s="298" t="s">
        <v>1108</v>
      </c>
      <c r="E6" s="299" t="s">
        <v>1109</v>
      </c>
      <c r="F6" s="298" t="s">
        <v>1110</v>
      </c>
      <c r="G6" s="1"/>
    </row>
    <row r="7" spans="1:7" ht="15" customHeight="1">
      <c r="A7" s="2"/>
      <c r="B7" s="291"/>
      <c r="C7" s="291"/>
      <c r="D7" s="397"/>
      <c r="E7" s="397"/>
      <c r="F7" s="156"/>
      <c r="G7" s="1"/>
    </row>
    <row r="8" spans="1:7">
      <c r="A8" s="2"/>
      <c r="B8" s="291"/>
      <c r="C8" s="291"/>
      <c r="D8" s="397"/>
      <c r="E8" s="397"/>
      <c r="F8" s="156"/>
      <c r="G8" s="1"/>
    </row>
    <row r="9" spans="1:7">
      <c r="A9" s="2"/>
      <c r="B9" s="291"/>
      <c r="C9" s="291"/>
      <c r="D9" s="397"/>
      <c r="E9" s="397"/>
      <c r="F9" s="156"/>
      <c r="G9" s="1"/>
    </row>
    <row r="10" spans="1:7">
      <c r="A10" s="2"/>
      <c r="B10" s="2"/>
      <c r="C10" s="2"/>
      <c r="D10" s="397"/>
      <c r="E10" s="397"/>
      <c r="F10" s="156"/>
      <c r="G10" s="1"/>
    </row>
    <row r="11" spans="1:7">
      <c r="A11" s="2"/>
      <c r="B11" s="2"/>
      <c r="C11" s="2"/>
      <c r="D11" s="397"/>
      <c r="E11" s="397"/>
      <c r="F11" s="156"/>
      <c r="G11" s="1"/>
    </row>
    <row r="12" spans="1:7">
      <c r="A12" s="2"/>
      <c r="B12" s="2"/>
      <c r="C12" s="2"/>
      <c r="D12" s="118"/>
      <c r="E12" s="118"/>
      <c r="F12" s="156"/>
    </row>
    <row r="13" spans="1:7">
      <c r="A13" s="2"/>
      <c r="B13" s="2"/>
      <c r="C13" s="2"/>
      <c r="D13" s="118"/>
      <c r="E13" s="118"/>
      <c r="F13" s="156"/>
    </row>
    <row r="14" spans="1:7">
      <c r="A14" s="2"/>
      <c r="B14" s="2"/>
      <c r="C14" s="2"/>
      <c r="D14" s="118"/>
      <c r="E14" s="118"/>
      <c r="F14" s="156"/>
    </row>
    <row r="15" spans="1:7">
      <c r="A15" s="2"/>
      <c r="B15" s="2"/>
      <c r="C15" s="2"/>
      <c r="D15" s="118"/>
      <c r="E15" s="118"/>
      <c r="F15" s="156"/>
    </row>
    <row r="16" spans="1:7">
      <c r="A16" s="2"/>
      <c r="B16" s="2"/>
      <c r="C16" s="2"/>
      <c r="D16" s="118"/>
      <c r="E16" s="118"/>
      <c r="F16" s="156"/>
    </row>
    <row r="17" spans="1:6">
      <c r="A17" s="2"/>
      <c r="B17" s="2"/>
      <c r="C17" s="2"/>
      <c r="D17" s="118"/>
      <c r="E17" s="118"/>
      <c r="F17" s="156"/>
    </row>
    <row r="18" spans="1:6">
      <c r="A18" s="2"/>
      <c r="B18" s="2"/>
      <c r="C18" s="2"/>
      <c r="D18" s="118"/>
      <c r="E18" s="118"/>
      <c r="F18" s="156"/>
    </row>
    <row r="19" spans="1:6">
      <c r="A19" s="2"/>
      <c r="B19" s="2"/>
      <c r="C19" s="2"/>
      <c r="D19" s="118"/>
      <c r="E19" s="118"/>
      <c r="F19" s="156"/>
    </row>
    <row r="20" spans="1:6">
      <c r="A20" s="2"/>
      <c r="B20" s="2"/>
      <c r="C20" s="2"/>
      <c r="D20" s="118"/>
      <c r="E20" s="118"/>
      <c r="F20" s="156"/>
    </row>
    <row r="21" spans="1:6">
      <c r="A21" s="2"/>
      <c r="B21" s="2"/>
      <c r="C21" s="2"/>
      <c r="D21" s="118"/>
      <c r="E21" s="118"/>
      <c r="F21" s="156"/>
    </row>
    <row r="22" spans="1:6">
      <c r="A22" s="2"/>
      <c r="B22" s="2"/>
      <c r="C22" s="2"/>
      <c r="D22" s="118"/>
      <c r="E22" s="118"/>
      <c r="F22" s="156"/>
    </row>
    <row r="23" spans="1:6">
      <c r="A23" s="2"/>
      <c r="B23" s="2"/>
      <c r="C23" s="2"/>
      <c r="D23" s="118"/>
      <c r="E23" s="118"/>
      <c r="F23" s="156"/>
    </row>
    <row r="24" spans="1:6">
      <c r="A24" s="2"/>
      <c r="B24" s="2"/>
      <c r="C24" s="2"/>
      <c r="D24" s="118"/>
      <c r="E24" s="118"/>
      <c r="F24" s="156"/>
    </row>
    <row r="25" spans="1:6">
      <c r="A25" s="2"/>
      <c r="B25" s="2"/>
      <c r="C25" s="2"/>
      <c r="D25" s="118"/>
      <c r="E25" s="118"/>
      <c r="F25" s="156"/>
    </row>
    <row r="26" spans="1:6">
      <c r="A26" s="2"/>
      <c r="B26" s="2"/>
      <c r="C26" s="2"/>
      <c r="D26" s="118"/>
      <c r="E26" s="118"/>
      <c r="F26" s="156"/>
    </row>
    <row r="27" spans="1:6">
      <c r="A27" s="2"/>
      <c r="B27" s="2"/>
      <c r="C27" s="2"/>
      <c r="D27" s="118"/>
      <c r="E27" s="118"/>
      <c r="F27" s="156"/>
    </row>
    <row r="28" spans="1:6">
      <c r="A28" s="2"/>
      <c r="B28" s="2"/>
      <c r="C28" s="2"/>
      <c r="D28" s="118"/>
      <c r="E28" s="118"/>
      <c r="F28" s="156"/>
    </row>
    <row r="29" spans="1:6">
      <c r="A29" s="2"/>
      <c r="B29" s="2"/>
      <c r="C29" s="2"/>
      <c r="D29" s="118"/>
      <c r="E29" s="118"/>
      <c r="F29" s="156"/>
    </row>
    <row r="30" spans="1:6">
      <c r="A30" s="2"/>
      <c r="B30" s="2"/>
      <c r="C30" s="2"/>
      <c r="D30" s="118"/>
      <c r="E30" s="118"/>
      <c r="F30" s="156"/>
    </row>
    <row r="31" spans="1:6">
      <c r="A31" s="2"/>
      <c r="B31" s="2"/>
      <c r="C31" s="2"/>
      <c r="D31" s="118"/>
      <c r="E31" s="118"/>
      <c r="F31" s="156"/>
    </row>
    <row r="32" spans="1:6">
      <c r="A32" s="2"/>
      <c r="B32" s="2"/>
      <c r="C32" s="2"/>
      <c r="D32" s="118"/>
      <c r="E32" s="118"/>
      <c r="F32" s="156"/>
    </row>
    <row r="33" spans="1:6">
      <c r="A33" s="2"/>
      <c r="B33" s="2"/>
      <c r="C33" s="2"/>
      <c r="D33" s="118"/>
      <c r="E33" s="118"/>
      <c r="F33" s="156"/>
    </row>
    <row r="34" spans="1:6">
      <c r="A34" s="2"/>
      <c r="B34" s="2"/>
      <c r="C34" s="2"/>
      <c r="D34" s="118"/>
      <c r="E34" s="118"/>
      <c r="F34" s="156"/>
    </row>
    <row r="35" spans="1:6">
      <c r="A35" s="2"/>
      <c r="B35" s="2"/>
      <c r="C35" s="2"/>
      <c r="D35" s="118"/>
      <c r="E35" s="118"/>
      <c r="F35" s="156"/>
    </row>
    <row r="36" spans="1:6">
      <c r="A36" s="2"/>
      <c r="B36" s="2"/>
      <c r="C36" s="2"/>
      <c r="D36" s="118"/>
      <c r="E36" s="118"/>
      <c r="F36" s="156"/>
    </row>
    <row r="37" spans="1:6">
      <c r="A37" s="2"/>
      <c r="B37" s="2"/>
      <c r="C37" s="2"/>
      <c r="D37" s="118"/>
      <c r="E37" s="118"/>
      <c r="F37" s="156"/>
    </row>
    <row r="38" spans="1:6">
      <c r="A38" s="2"/>
      <c r="B38" s="2"/>
      <c r="C38" s="2"/>
      <c r="D38" s="118"/>
      <c r="E38" s="118"/>
      <c r="F38" s="156"/>
    </row>
    <row r="39" spans="1:6">
      <c r="A39" s="2"/>
      <c r="B39" s="2"/>
      <c r="C39" s="2"/>
      <c r="D39" s="118"/>
      <c r="E39" s="118"/>
      <c r="F39" s="156"/>
    </row>
    <row r="40" spans="1:6">
      <c r="A40" s="2"/>
      <c r="B40" s="2"/>
      <c r="C40" s="2"/>
      <c r="D40" s="118"/>
      <c r="E40" s="118"/>
      <c r="F40" s="156"/>
    </row>
    <row r="41" spans="1:6">
      <c r="A41" s="2"/>
      <c r="B41" s="2"/>
      <c r="C41" s="2"/>
      <c r="D41" s="118"/>
      <c r="E41" s="118"/>
      <c r="F41" s="156"/>
    </row>
    <row r="42" spans="1:6">
      <c r="A42" s="2"/>
      <c r="B42" s="2"/>
      <c r="C42" s="2"/>
      <c r="D42" s="118"/>
      <c r="E42" s="118"/>
      <c r="F42" s="156"/>
    </row>
    <row r="43" spans="1:6">
      <c r="A43" s="2"/>
      <c r="B43" s="2"/>
      <c r="C43" s="2"/>
      <c r="D43" s="118"/>
      <c r="E43" s="118"/>
      <c r="F43" s="156"/>
    </row>
    <row r="44" spans="1:6">
      <c r="A44" s="2"/>
      <c r="B44" s="2"/>
      <c r="C44" s="2"/>
      <c r="D44" s="118"/>
      <c r="E44" s="118"/>
      <c r="F44" s="156"/>
    </row>
    <row r="45" spans="1:6">
      <c r="A45" s="2"/>
      <c r="B45" s="2"/>
      <c r="C45" s="2"/>
      <c r="D45" s="118"/>
      <c r="E45" s="118"/>
      <c r="F45" s="156"/>
    </row>
    <row r="46" spans="1:6">
      <c r="A46" s="2"/>
      <c r="B46" s="2"/>
      <c r="C46" s="2"/>
      <c r="D46" s="118"/>
      <c r="E46" s="118"/>
      <c r="F46" s="156"/>
    </row>
    <row r="47" spans="1:6">
      <c r="A47" s="2"/>
      <c r="B47" s="2"/>
      <c r="C47" s="2"/>
      <c r="D47" s="118"/>
      <c r="E47" s="118"/>
      <c r="F47" s="156"/>
    </row>
    <row r="48" spans="1:6">
      <c r="A48" s="2"/>
      <c r="B48" s="2"/>
      <c r="C48" s="2"/>
      <c r="D48" s="118"/>
      <c r="E48" s="118"/>
      <c r="F48" s="156"/>
    </row>
    <row r="49" spans="1:6">
      <c r="A49" s="2"/>
      <c r="B49" s="2"/>
      <c r="C49" s="2"/>
      <c r="D49" s="118"/>
      <c r="E49" s="118"/>
      <c r="F49" s="156"/>
    </row>
    <row r="50" spans="1:6">
      <c r="A50" s="2"/>
      <c r="B50" s="2"/>
      <c r="C50" s="2"/>
      <c r="D50" s="118"/>
      <c r="E50" s="118"/>
      <c r="F50" s="156"/>
    </row>
    <row r="51" spans="1:6">
      <c r="A51" s="2"/>
      <c r="B51" s="2"/>
      <c r="C51" s="2"/>
      <c r="D51" s="118"/>
      <c r="E51" s="118"/>
      <c r="F51" s="156"/>
    </row>
    <row r="52" spans="1:6">
      <c r="A52" s="2"/>
      <c r="B52" s="2"/>
      <c r="C52" s="2"/>
      <c r="D52" s="118"/>
      <c r="E52" s="118"/>
      <c r="F52" s="156"/>
    </row>
    <row r="53" spans="1:6">
      <c r="A53" s="2"/>
      <c r="B53" s="2"/>
      <c r="C53" s="2"/>
      <c r="D53" s="118"/>
      <c r="E53" s="118"/>
      <c r="F53" s="156"/>
    </row>
    <row r="54" spans="1:6">
      <c r="A54" s="2"/>
      <c r="B54" s="2"/>
      <c r="C54" s="2"/>
      <c r="D54" s="118"/>
      <c r="E54" s="118"/>
      <c r="F54" s="156"/>
    </row>
    <row r="55" spans="1:6">
      <c r="A55" s="2"/>
      <c r="B55" s="2"/>
      <c r="C55" s="2"/>
      <c r="D55" s="118"/>
      <c r="E55" s="118"/>
      <c r="F55" s="156"/>
    </row>
    <row r="56" spans="1:6">
      <c r="A56" s="2"/>
      <c r="B56" s="2"/>
      <c r="C56" s="2"/>
      <c r="D56" s="118"/>
      <c r="E56" s="118"/>
      <c r="F56" s="156"/>
    </row>
    <row r="57" spans="1:6">
      <c r="A57" s="2"/>
      <c r="B57" s="2"/>
      <c r="C57" s="2"/>
      <c r="D57" s="118"/>
      <c r="E57" s="118"/>
      <c r="F57" s="156"/>
    </row>
    <row r="58" spans="1:6">
      <c r="A58" s="2"/>
      <c r="B58" s="2"/>
      <c r="C58" s="2"/>
      <c r="D58" s="118"/>
      <c r="E58" s="118"/>
      <c r="F58" s="156"/>
    </row>
    <row r="59" spans="1:6">
      <c r="A59" s="2"/>
      <c r="B59" s="2"/>
      <c r="C59" s="2"/>
      <c r="D59" s="118"/>
      <c r="E59" s="118"/>
      <c r="F59" s="156"/>
    </row>
    <row r="60" spans="1:6">
      <c r="A60" s="2"/>
      <c r="B60" s="2"/>
      <c r="C60" s="2"/>
      <c r="D60" s="118"/>
      <c r="E60" s="118"/>
      <c r="F60" s="156"/>
    </row>
    <row r="61" spans="1:6">
      <c r="A61" s="2"/>
      <c r="B61" s="2"/>
      <c r="C61" s="2"/>
      <c r="D61" s="118"/>
      <c r="E61" s="118"/>
      <c r="F61" s="156"/>
    </row>
    <row r="62" spans="1:6">
      <c r="A62" s="2"/>
      <c r="B62" s="2"/>
      <c r="C62" s="2"/>
      <c r="D62" s="118"/>
      <c r="E62" s="118"/>
      <c r="F62" s="156"/>
    </row>
    <row r="63" spans="1:6">
      <c r="A63" s="2"/>
      <c r="B63" s="2"/>
      <c r="C63" s="2"/>
      <c r="D63" s="118"/>
      <c r="E63" s="118"/>
      <c r="F63" s="156"/>
    </row>
    <row r="64" spans="1:6">
      <c r="A64" s="2"/>
      <c r="B64" s="2"/>
      <c r="C64" s="2"/>
      <c r="D64" s="118"/>
      <c r="E64" s="118"/>
      <c r="F64" s="156"/>
    </row>
    <row r="65" spans="1:6">
      <c r="A65" s="2"/>
      <c r="B65" s="2"/>
      <c r="C65" s="2"/>
      <c r="D65" s="118"/>
      <c r="E65" s="118"/>
      <c r="F65" s="156"/>
    </row>
  </sheetData>
  <sheetProtection insertHyperlinks="0"/>
  <pageMargins left="0.7" right="0.7" top="0.75" bottom="0.75" header="0.3" footer="0.3"/>
  <drawing r:id="rId1"/>
  <legacyDrawing r:id="rId2"/>
  <controls>
    <mc:AlternateContent xmlns:mc="http://schemas.openxmlformats.org/markup-compatibility/2006">
      <mc:Choice Requires="x14">
        <control shapeId="12290" r:id="rId3" name="cmdDeleteWorkSheet">
          <controlPr defaultSize="0" autoLine="0" autoPict="0" r:id="rId4">
            <anchor moveWithCells="1">
              <from>
                <xdr:col>5</xdr:col>
                <xdr:colOff>1847850</xdr:colOff>
                <xdr:row>3</xdr:row>
                <xdr:rowOff>200025</xdr:rowOff>
              </from>
              <to>
                <xdr:col>5</xdr:col>
                <xdr:colOff>3438525</xdr:colOff>
                <xdr:row>4</xdr:row>
                <xdr:rowOff>304800</xdr:rowOff>
              </to>
            </anchor>
          </controlPr>
        </control>
      </mc:Choice>
      <mc:Fallback>
        <control shapeId="12290" r:id="rId3" name="cmdDeleteWorkSheet"/>
      </mc:Fallback>
    </mc:AlternateContent>
    <mc:AlternateContent xmlns:mc="http://schemas.openxmlformats.org/markup-compatibility/2006">
      <mc:Choice Requires="x14">
        <control shapeId="12289" r:id="rId5" name="CommandButton1">
          <controlPr defaultSize="0" autoLine="0" r:id="rId6">
            <anchor moveWithCells="1">
              <from>
                <xdr:col>5</xdr:col>
                <xdr:colOff>9525</xdr:colOff>
                <xdr:row>3</xdr:row>
                <xdr:rowOff>209550</xdr:rowOff>
              </from>
              <to>
                <xdr:col>5</xdr:col>
                <xdr:colOff>1600200</xdr:colOff>
                <xdr:row>4</xdr:row>
                <xdr:rowOff>295275</xdr:rowOff>
              </to>
            </anchor>
          </controlPr>
        </control>
      </mc:Choice>
      <mc:Fallback>
        <control shapeId="12289" r:id="rId5" name="CommandButton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084EE-21B2-4C71-97E6-7453A907C437}">
  <sheetPr codeName="Sheet45">
    <pageSetUpPr fitToPage="1"/>
  </sheetPr>
  <dimension ref="A1:EZ186"/>
  <sheetViews>
    <sheetView showGridLines="0" zoomScaleNormal="100" workbookViewId="0"/>
  </sheetViews>
  <sheetFormatPr defaultColWidth="9.42578125" defaultRowHeight="12.75"/>
  <cols>
    <col min="1" max="1" width="2.42578125" style="123" customWidth="1"/>
    <col min="2" max="2" width="22.42578125" style="122" customWidth="1"/>
    <col min="3" max="3" width="23.28515625" style="122" customWidth="1"/>
    <col min="4" max="4" width="43.42578125" style="122" customWidth="1"/>
    <col min="5" max="15" width="18.5703125" style="122" customWidth="1"/>
    <col min="16" max="16" width="25" style="122" customWidth="1"/>
    <col min="17" max="24" width="9.42578125" style="122" customWidth="1"/>
    <col min="25" max="16384" width="9.42578125" style="122"/>
  </cols>
  <sheetData>
    <row r="1" spans="1:156" s="121" customFormat="1" ht="15" customHeight="1">
      <c r="A1" s="300"/>
      <c r="B1" s="301" t="s">
        <v>1111</v>
      </c>
      <c r="C1" s="301"/>
      <c r="D1" s="301"/>
      <c r="E1" s="301"/>
      <c r="F1" s="301"/>
      <c r="G1" s="302"/>
      <c r="H1" s="302"/>
      <c r="I1" s="302"/>
      <c r="J1" s="302"/>
      <c r="K1" s="302"/>
      <c r="L1" s="302"/>
      <c r="M1" s="302"/>
      <c r="N1" s="302"/>
      <c r="O1" s="302"/>
      <c r="P1" s="302"/>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row>
    <row r="2" spans="1:156" ht="15" customHeight="1">
      <c r="A2" s="300"/>
      <c r="B2" s="218" t="s">
        <v>532</v>
      </c>
      <c r="C2" s="303"/>
      <c r="D2" s="304"/>
      <c r="E2" s="304"/>
      <c r="F2" s="304"/>
      <c r="G2" s="304"/>
      <c r="H2" s="304"/>
      <c r="I2" s="304"/>
      <c r="J2" s="304"/>
      <c r="K2" s="304"/>
      <c r="L2" s="304"/>
      <c r="M2" s="304"/>
      <c r="N2" s="304"/>
    </row>
    <row r="3" spans="1:156" ht="15" customHeight="1">
      <c r="A3" s="300"/>
      <c r="B3" s="218" t="s">
        <v>533</v>
      </c>
      <c r="C3" s="305"/>
      <c r="D3" s="304"/>
      <c r="E3" s="304"/>
      <c r="F3" s="304"/>
      <c r="G3" s="304"/>
      <c r="H3" s="304"/>
      <c r="I3" s="304"/>
      <c r="J3" s="304"/>
      <c r="K3" s="304"/>
      <c r="L3" s="304"/>
      <c r="M3" s="304"/>
      <c r="N3" s="304"/>
    </row>
    <row r="4" spans="1:156" ht="15" customHeight="1">
      <c r="A4" s="300"/>
      <c r="B4" s="218" t="s">
        <v>534</v>
      </c>
      <c r="C4" s="306"/>
      <c r="D4" s="304"/>
      <c r="E4" s="304"/>
      <c r="F4" s="304"/>
      <c r="G4" s="304"/>
      <c r="H4" s="304"/>
      <c r="I4" s="304"/>
      <c r="J4" s="304"/>
      <c r="K4" s="304"/>
      <c r="L4" s="304"/>
      <c r="M4" s="304"/>
      <c r="N4" s="304"/>
    </row>
    <row r="5" spans="1:156" ht="15" customHeight="1">
      <c r="B5" s="307"/>
    </row>
    <row r="6" spans="1:156" ht="15" customHeight="1">
      <c r="A6" s="300"/>
      <c r="B6" s="511" t="s">
        <v>1112</v>
      </c>
      <c r="C6" s="511"/>
      <c r="D6" s="124"/>
      <c r="E6" s="1"/>
      <c r="F6" s="1"/>
    </row>
    <row r="7" spans="1:156" ht="15" customHeight="1">
      <c r="A7" s="300"/>
    </row>
    <row r="8" spans="1:156">
      <c r="B8" s="230" t="s">
        <v>538</v>
      </c>
      <c r="D8" s="308"/>
    </row>
    <row r="9" spans="1:156">
      <c r="A9" s="300"/>
      <c r="B9" s="309" t="s">
        <v>540</v>
      </c>
      <c r="C9" s="309" t="s">
        <v>1113</v>
      </c>
      <c r="D9" s="309" t="s">
        <v>542</v>
      </c>
      <c r="E9" s="310" t="s">
        <v>543</v>
      </c>
      <c r="F9" s="310" t="s">
        <v>544</v>
      </c>
      <c r="G9" s="310" t="s">
        <v>545</v>
      </c>
      <c r="H9" s="310" t="s">
        <v>546</v>
      </c>
      <c r="I9" s="310" t="s">
        <v>547</v>
      </c>
      <c r="J9" s="310" t="s">
        <v>548</v>
      </c>
      <c r="K9" s="310" t="s">
        <v>549</v>
      </c>
      <c r="L9" s="310" t="s">
        <v>550</v>
      </c>
      <c r="M9" s="310" t="s">
        <v>551</v>
      </c>
      <c r="N9" s="310" t="s">
        <v>552</v>
      </c>
      <c r="O9" s="310" t="s">
        <v>553</v>
      </c>
      <c r="P9" s="310" t="s">
        <v>554</v>
      </c>
    </row>
    <row r="10" spans="1:156" ht="23.85" customHeight="1">
      <c r="A10" s="300"/>
      <c r="B10" s="311"/>
      <c r="C10" s="312"/>
      <c r="D10" s="512" t="s">
        <v>566</v>
      </c>
      <c r="E10" s="431" t="s">
        <v>1114</v>
      </c>
      <c r="F10" s="431" t="s">
        <v>1115</v>
      </c>
      <c r="G10" s="516"/>
      <c r="H10" s="516"/>
      <c r="I10" s="516"/>
      <c r="J10" s="505"/>
      <c r="K10" s="431" t="s">
        <v>1116</v>
      </c>
      <c r="L10" s="516"/>
      <c r="M10" s="516"/>
      <c r="N10" s="516"/>
      <c r="O10" s="505"/>
      <c r="P10" s="505" t="s">
        <v>1117</v>
      </c>
    </row>
    <row r="11" spans="1:156" ht="47.1" customHeight="1">
      <c r="A11" s="300"/>
      <c r="B11" s="313"/>
      <c r="C11" s="314"/>
      <c r="D11" s="513"/>
      <c r="E11" s="515"/>
      <c r="F11" s="508" t="s">
        <v>1118</v>
      </c>
      <c r="G11" s="509"/>
      <c r="H11" s="509"/>
      <c r="I11" s="510"/>
      <c r="J11" s="185" t="s">
        <v>1119</v>
      </c>
      <c r="K11" s="508" t="s">
        <v>1118</v>
      </c>
      <c r="L11" s="509"/>
      <c r="M11" s="509"/>
      <c r="N11" s="510"/>
      <c r="O11" s="185" t="s">
        <v>1119</v>
      </c>
      <c r="P11" s="506"/>
    </row>
    <row r="12" spans="1:156">
      <c r="A12" s="300"/>
      <c r="B12" s="313"/>
      <c r="C12" s="314"/>
      <c r="D12" s="514"/>
      <c r="E12" s="432"/>
      <c r="F12" s="203" t="s">
        <v>1120</v>
      </c>
      <c r="G12" s="203" t="s">
        <v>1121</v>
      </c>
      <c r="H12" s="203" t="s">
        <v>1122</v>
      </c>
      <c r="I12" s="203" t="s">
        <v>1123</v>
      </c>
      <c r="J12" s="185" t="s">
        <v>1123</v>
      </c>
      <c r="K12" s="203" t="s">
        <v>1120</v>
      </c>
      <c r="L12" s="203" t="s">
        <v>1121</v>
      </c>
      <c r="M12" s="185" t="s">
        <v>1122</v>
      </c>
      <c r="N12" s="203" t="s">
        <v>1123</v>
      </c>
      <c r="O12" s="185" t="s">
        <v>1123</v>
      </c>
      <c r="P12" s="507"/>
    </row>
    <row r="13" spans="1:156">
      <c r="B13" s="315" t="s">
        <v>1124</v>
      </c>
      <c r="C13" s="316"/>
      <c r="D13" s="317"/>
      <c r="E13" s="318"/>
      <c r="F13" s="319"/>
      <c r="G13" s="320"/>
      <c r="H13" s="321"/>
      <c r="I13" s="322"/>
      <c r="J13" s="322"/>
      <c r="K13" s="323"/>
      <c r="L13" s="322"/>
      <c r="M13" s="324"/>
      <c r="N13" s="324"/>
      <c r="O13" s="324"/>
      <c r="P13" s="325"/>
    </row>
    <row r="14" spans="1:156">
      <c r="A14" s="326">
        <v>1001</v>
      </c>
      <c r="B14" s="327"/>
      <c r="C14" s="328" t="s">
        <v>1125</v>
      </c>
      <c r="D14" s="45" t="s">
        <v>1126</v>
      </c>
      <c r="E14" s="125"/>
      <c r="F14" s="126"/>
      <c r="G14" s="126"/>
      <c r="H14" s="126"/>
      <c r="I14" s="127">
        <f t="shared" ref="I14:I45" si="0">+SUM(F14:H14)</f>
        <v>0</v>
      </c>
      <c r="J14" s="126"/>
      <c r="K14" s="126"/>
      <c r="L14" s="126"/>
      <c r="M14" s="126"/>
      <c r="N14" s="127">
        <f t="shared" ref="N14:N45" si="1">+SUM(K14:M14)</f>
        <v>0</v>
      </c>
      <c r="O14" s="126"/>
      <c r="P14" s="329"/>
    </row>
    <row r="15" spans="1:156">
      <c r="A15" s="326">
        <v>1002</v>
      </c>
      <c r="B15" s="327"/>
      <c r="C15" s="330"/>
      <c r="D15" s="45" t="s">
        <v>1127</v>
      </c>
      <c r="E15" s="126"/>
      <c r="F15" s="126"/>
      <c r="G15" s="126"/>
      <c r="H15" s="126"/>
      <c r="I15" s="127">
        <f t="shared" si="0"/>
        <v>0</v>
      </c>
      <c r="J15" s="126"/>
      <c r="K15" s="126"/>
      <c r="L15" s="126"/>
      <c r="M15" s="126"/>
      <c r="N15" s="127">
        <f t="shared" si="1"/>
        <v>0</v>
      </c>
      <c r="O15" s="126"/>
      <c r="P15" s="329"/>
    </row>
    <row r="16" spans="1:156">
      <c r="A16" s="326">
        <v>1003</v>
      </c>
      <c r="B16" s="327"/>
      <c r="C16" s="330"/>
      <c r="D16" s="45" t="s">
        <v>1128</v>
      </c>
      <c r="E16" s="126"/>
      <c r="F16" s="126"/>
      <c r="G16" s="126"/>
      <c r="H16" s="126"/>
      <c r="I16" s="127">
        <f t="shared" si="0"/>
        <v>0</v>
      </c>
      <c r="J16" s="126"/>
      <c r="K16" s="126"/>
      <c r="L16" s="126"/>
      <c r="M16" s="126"/>
      <c r="N16" s="127">
        <f t="shared" si="1"/>
        <v>0</v>
      </c>
      <c r="O16" s="126"/>
      <c r="P16" s="329"/>
    </row>
    <row r="17" spans="1:16">
      <c r="A17" s="326">
        <v>1004</v>
      </c>
      <c r="B17" s="327"/>
      <c r="C17" s="330"/>
      <c r="D17" s="45" t="s">
        <v>1129</v>
      </c>
      <c r="E17" s="126"/>
      <c r="F17" s="126"/>
      <c r="G17" s="126"/>
      <c r="H17" s="126"/>
      <c r="I17" s="127">
        <f t="shared" si="0"/>
        <v>0</v>
      </c>
      <c r="J17" s="126"/>
      <c r="K17" s="126"/>
      <c r="L17" s="126"/>
      <c r="M17" s="126"/>
      <c r="N17" s="127">
        <f t="shared" si="1"/>
        <v>0</v>
      </c>
      <c r="O17" s="126"/>
      <c r="P17" s="329"/>
    </row>
    <row r="18" spans="1:16">
      <c r="A18" s="326">
        <v>1006</v>
      </c>
      <c r="B18" s="327"/>
      <c r="C18" s="330"/>
      <c r="D18" s="45" t="s">
        <v>1130</v>
      </c>
      <c r="E18" s="126"/>
      <c r="F18" s="126"/>
      <c r="G18" s="126"/>
      <c r="H18" s="126"/>
      <c r="I18" s="127">
        <f t="shared" si="0"/>
        <v>0</v>
      </c>
      <c r="J18" s="126"/>
      <c r="K18" s="126"/>
      <c r="L18" s="126"/>
      <c r="M18" s="126"/>
      <c r="N18" s="127">
        <f t="shared" si="1"/>
        <v>0</v>
      </c>
      <c r="O18" s="126"/>
      <c r="P18" s="329"/>
    </row>
    <row r="19" spans="1:16">
      <c r="A19" s="326">
        <v>1005</v>
      </c>
      <c r="B19" s="327"/>
      <c r="C19" s="330"/>
      <c r="D19" s="45" t="s">
        <v>1131</v>
      </c>
      <c r="E19" s="126"/>
      <c r="F19" s="126"/>
      <c r="G19" s="126"/>
      <c r="H19" s="126"/>
      <c r="I19" s="127">
        <f t="shared" si="0"/>
        <v>0</v>
      </c>
      <c r="J19" s="126"/>
      <c r="K19" s="126"/>
      <c r="L19" s="126"/>
      <c r="M19" s="126"/>
      <c r="N19" s="127">
        <f t="shared" si="1"/>
        <v>0</v>
      </c>
      <c r="O19" s="126"/>
      <c r="P19" s="329"/>
    </row>
    <row r="20" spans="1:16">
      <c r="A20" s="326"/>
      <c r="B20" s="327"/>
      <c r="C20" s="330"/>
      <c r="D20" s="45" t="s">
        <v>583</v>
      </c>
      <c r="E20" s="126"/>
      <c r="F20" s="126"/>
      <c r="G20" s="126"/>
      <c r="H20" s="126"/>
      <c r="I20" s="127">
        <f t="shared" si="0"/>
        <v>0</v>
      </c>
      <c r="J20" s="126"/>
      <c r="K20" s="126"/>
      <c r="L20" s="126"/>
      <c r="M20" s="126"/>
      <c r="N20" s="127">
        <f t="shared" si="1"/>
        <v>0</v>
      </c>
      <c r="O20" s="126"/>
      <c r="P20" s="329"/>
    </row>
    <row r="21" spans="1:16">
      <c r="A21" s="326">
        <v>1007</v>
      </c>
      <c r="B21" s="327"/>
      <c r="C21" s="330"/>
      <c r="D21" s="45" t="s">
        <v>1132</v>
      </c>
      <c r="E21" s="126"/>
      <c r="F21" s="126"/>
      <c r="G21" s="126"/>
      <c r="H21" s="126"/>
      <c r="I21" s="127">
        <f t="shared" si="0"/>
        <v>0</v>
      </c>
      <c r="J21" s="126"/>
      <c r="K21" s="126"/>
      <c r="L21" s="126"/>
      <c r="M21" s="126"/>
      <c r="N21" s="127">
        <f t="shared" si="1"/>
        <v>0</v>
      </c>
      <c r="O21" s="126"/>
      <c r="P21" s="329"/>
    </row>
    <row r="22" spans="1:16">
      <c r="A22" s="326">
        <v>1008</v>
      </c>
      <c r="B22" s="327"/>
      <c r="C22" s="330"/>
      <c r="D22" s="45" t="s">
        <v>1133</v>
      </c>
      <c r="E22" s="126"/>
      <c r="F22" s="126"/>
      <c r="G22" s="126"/>
      <c r="H22" s="126"/>
      <c r="I22" s="127">
        <f t="shared" si="0"/>
        <v>0</v>
      </c>
      <c r="J22" s="126"/>
      <c r="K22" s="126"/>
      <c r="L22" s="126"/>
      <c r="M22" s="126"/>
      <c r="N22" s="127">
        <f t="shared" si="1"/>
        <v>0</v>
      </c>
      <c r="O22" s="126"/>
      <c r="P22" s="329"/>
    </row>
    <row r="23" spans="1:16">
      <c r="A23" s="326">
        <v>1009</v>
      </c>
      <c r="B23" s="327"/>
      <c r="C23" s="330"/>
      <c r="D23" s="45" t="s">
        <v>1134</v>
      </c>
      <c r="E23" s="126"/>
      <c r="F23" s="126"/>
      <c r="G23" s="126"/>
      <c r="H23" s="126"/>
      <c r="I23" s="127">
        <f t="shared" si="0"/>
        <v>0</v>
      </c>
      <c r="J23" s="126"/>
      <c r="K23" s="126"/>
      <c r="L23" s="126"/>
      <c r="M23" s="126"/>
      <c r="N23" s="127">
        <f t="shared" si="1"/>
        <v>0</v>
      </c>
      <c r="O23" s="126"/>
      <c r="P23" s="329"/>
    </row>
    <row r="24" spans="1:16">
      <c r="A24" s="326">
        <v>1010</v>
      </c>
      <c r="B24" s="327"/>
      <c r="C24" s="330"/>
      <c r="D24" s="45" t="s">
        <v>1135</v>
      </c>
      <c r="E24" s="126"/>
      <c r="F24" s="126"/>
      <c r="G24" s="126"/>
      <c r="H24" s="126"/>
      <c r="I24" s="127">
        <f t="shared" si="0"/>
        <v>0</v>
      </c>
      <c r="J24" s="126"/>
      <c r="K24" s="126"/>
      <c r="L24" s="126"/>
      <c r="M24" s="126"/>
      <c r="N24" s="127">
        <f t="shared" si="1"/>
        <v>0</v>
      </c>
      <c r="O24" s="126"/>
      <c r="P24" s="329"/>
    </row>
    <row r="25" spans="1:16">
      <c r="A25" s="326"/>
      <c r="B25" s="327"/>
      <c r="C25" s="330"/>
      <c r="D25" s="45" t="s">
        <v>760</v>
      </c>
      <c r="E25" s="126"/>
      <c r="F25" s="126"/>
      <c r="G25" s="126"/>
      <c r="H25" s="126"/>
      <c r="I25" s="127">
        <f t="shared" si="0"/>
        <v>0</v>
      </c>
      <c r="J25" s="126"/>
      <c r="K25" s="126"/>
      <c r="L25" s="126"/>
      <c r="M25" s="126"/>
      <c r="N25" s="127">
        <f t="shared" si="1"/>
        <v>0</v>
      </c>
      <c r="O25" s="126"/>
      <c r="P25" s="329"/>
    </row>
    <row r="26" spans="1:16">
      <c r="A26" s="326">
        <v>1011</v>
      </c>
      <c r="B26" s="327"/>
      <c r="C26" s="330"/>
      <c r="D26" s="45" t="s">
        <v>1136</v>
      </c>
      <c r="E26" s="126"/>
      <c r="F26" s="126"/>
      <c r="G26" s="126"/>
      <c r="H26" s="126"/>
      <c r="I26" s="127">
        <f t="shared" si="0"/>
        <v>0</v>
      </c>
      <c r="J26" s="126"/>
      <c r="K26" s="126"/>
      <c r="L26" s="126"/>
      <c r="M26" s="126"/>
      <c r="N26" s="127">
        <f t="shared" si="1"/>
        <v>0</v>
      </c>
      <c r="O26" s="126"/>
      <c r="P26" s="329"/>
    </row>
    <row r="27" spans="1:16">
      <c r="A27" s="326">
        <v>1012</v>
      </c>
      <c r="B27" s="327"/>
      <c r="C27" s="330"/>
      <c r="D27" s="45" t="s">
        <v>1137</v>
      </c>
      <c r="E27" s="126"/>
      <c r="F27" s="126"/>
      <c r="G27" s="126"/>
      <c r="H27" s="126"/>
      <c r="I27" s="127">
        <f t="shared" si="0"/>
        <v>0</v>
      </c>
      <c r="J27" s="126"/>
      <c r="K27" s="126"/>
      <c r="L27" s="126"/>
      <c r="M27" s="126"/>
      <c r="N27" s="127">
        <f t="shared" si="1"/>
        <v>0</v>
      </c>
      <c r="O27" s="126"/>
      <c r="P27" s="329"/>
    </row>
    <row r="28" spans="1:16">
      <c r="A28" s="326">
        <v>1013</v>
      </c>
      <c r="B28" s="327"/>
      <c r="C28" s="330"/>
      <c r="D28" s="45" t="s">
        <v>1138</v>
      </c>
      <c r="E28" s="126"/>
      <c r="F28" s="126"/>
      <c r="G28" s="126"/>
      <c r="H28" s="126"/>
      <c r="I28" s="127">
        <f t="shared" si="0"/>
        <v>0</v>
      </c>
      <c r="J28" s="126"/>
      <c r="K28" s="126"/>
      <c r="L28" s="126"/>
      <c r="M28" s="126"/>
      <c r="N28" s="127">
        <f t="shared" si="1"/>
        <v>0</v>
      </c>
      <c r="O28" s="126"/>
      <c r="P28" s="329"/>
    </row>
    <row r="29" spans="1:16">
      <c r="A29" s="326">
        <v>1014</v>
      </c>
      <c r="B29" s="327"/>
      <c r="C29" s="330"/>
      <c r="D29" s="45" t="s">
        <v>574</v>
      </c>
      <c r="E29" s="126"/>
      <c r="F29" s="126"/>
      <c r="G29" s="126"/>
      <c r="H29" s="126"/>
      <c r="I29" s="127">
        <f t="shared" si="0"/>
        <v>0</v>
      </c>
      <c r="J29" s="126"/>
      <c r="K29" s="126"/>
      <c r="L29" s="126"/>
      <c r="M29" s="126"/>
      <c r="N29" s="127">
        <f t="shared" si="1"/>
        <v>0</v>
      </c>
      <c r="O29" s="126"/>
      <c r="P29" s="329"/>
    </row>
    <row r="30" spans="1:16">
      <c r="A30" s="326">
        <v>1015</v>
      </c>
      <c r="B30" s="327"/>
      <c r="C30" s="330"/>
      <c r="D30" s="45" t="s">
        <v>575</v>
      </c>
      <c r="E30" s="126"/>
      <c r="F30" s="126"/>
      <c r="G30" s="126"/>
      <c r="H30" s="126"/>
      <c r="I30" s="127">
        <f t="shared" si="0"/>
        <v>0</v>
      </c>
      <c r="J30" s="126"/>
      <c r="K30" s="126"/>
      <c r="L30" s="126"/>
      <c r="M30" s="126"/>
      <c r="N30" s="127">
        <f t="shared" si="1"/>
        <v>0</v>
      </c>
      <c r="O30" s="126"/>
      <c r="P30" s="329"/>
    </row>
    <row r="31" spans="1:16">
      <c r="A31" s="326">
        <v>1016</v>
      </c>
      <c r="B31" s="327"/>
      <c r="C31" s="330"/>
      <c r="D31" s="45" t="s">
        <v>1139</v>
      </c>
      <c r="E31" s="126"/>
      <c r="F31" s="126"/>
      <c r="G31" s="126"/>
      <c r="H31" s="126"/>
      <c r="I31" s="127">
        <f t="shared" si="0"/>
        <v>0</v>
      </c>
      <c r="J31" s="126"/>
      <c r="K31" s="126"/>
      <c r="L31" s="126"/>
      <c r="M31" s="126"/>
      <c r="N31" s="127">
        <f t="shared" si="1"/>
        <v>0</v>
      </c>
      <c r="O31" s="126"/>
      <c r="P31" s="329"/>
    </row>
    <row r="32" spans="1:16">
      <c r="A32" s="326">
        <v>1017</v>
      </c>
      <c r="B32" s="327"/>
      <c r="C32" s="330"/>
      <c r="D32" s="45" t="s">
        <v>762</v>
      </c>
      <c r="E32" s="126"/>
      <c r="F32" s="126"/>
      <c r="G32" s="126"/>
      <c r="H32" s="126"/>
      <c r="I32" s="127">
        <f t="shared" si="0"/>
        <v>0</v>
      </c>
      <c r="J32" s="126"/>
      <c r="K32" s="126"/>
      <c r="L32" s="126"/>
      <c r="M32" s="126"/>
      <c r="N32" s="127">
        <f t="shared" si="1"/>
        <v>0</v>
      </c>
      <c r="O32" s="126"/>
      <c r="P32" s="329"/>
    </row>
    <row r="33" spans="1:16">
      <c r="A33" s="326">
        <v>1018</v>
      </c>
      <c r="B33" s="327"/>
      <c r="C33" s="330"/>
      <c r="D33" s="45" t="s">
        <v>1140</v>
      </c>
      <c r="E33" s="126"/>
      <c r="F33" s="126"/>
      <c r="G33" s="126"/>
      <c r="H33" s="126"/>
      <c r="I33" s="127">
        <f t="shared" si="0"/>
        <v>0</v>
      </c>
      <c r="J33" s="126"/>
      <c r="K33" s="126"/>
      <c r="L33" s="126"/>
      <c r="M33" s="126"/>
      <c r="N33" s="127">
        <f t="shared" si="1"/>
        <v>0</v>
      </c>
      <c r="O33" s="126"/>
      <c r="P33" s="329"/>
    </row>
    <row r="34" spans="1:16" ht="25.5">
      <c r="A34" s="326">
        <v>1019</v>
      </c>
      <c r="B34" s="327"/>
      <c r="C34" s="330"/>
      <c r="D34" s="45" t="s">
        <v>1141</v>
      </c>
      <c r="E34" s="126"/>
      <c r="F34" s="126"/>
      <c r="G34" s="126"/>
      <c r="H34" s="126"/>
      <c r="I34" s="127">
        <f t="shared" si="0"/>
        <v>0</v>
      </c>
      <c r="J34" s="126"/>
      <c r="K34" s="126"/>
      <c r="L34" s="126"/>
      <c r="M34" s="126"/>
      <c r="N34" s="127">
        <f t="shared" si="1"/>
        <v>0</v>
      </c>
      <c r="O34" s="126"/>
      <c r="P34" s="329"/>
    </row>
    <row r="35" spans="1:16">
      <c r="A35" s="326">
        <v>1020</v>
      </c>
      <c r="B35" s="327"/>
      <c r="C35" s="330"/>
      <c r="D35" s="45" t="s">
        <v>1142</v>
      </c>
      <c r="E35" s="126"/>
      <c r="F35" s="126"/>
      <c r="G35" s="126"/>
      <c r="H35" s="126"/>
      <c r="I35" s="127">
        <f t="shared" si="0"/>
        <v>0</v>
      </c>
      <c r="J35" s="126"/>
      <c r="K35" s="126"/>
      <c r="L35" s="126"/>
      <c r="M35" s="126"/>
      <c r="N35" s="127">
        <f t="shared" si="1"/>
        <v>0</v>
      </c>
      <c r="O35" s="126"/>
      <c r="P35" s="329"/>
    </row>
    <row r="36" spans="1:16">
      <c r="A36" s="326">
        <v>1021</v>
      </c>
      <c r="B36" s="327"/>
      <c r="C36" s="330"/>
      <c r="D36" s="45" t="s">
        <v>1143</v>
      </c>
      <c r="E36" s="126"/>
      <c r="F36" s="126"/>
      <c r="G36" s="126"/>
      <c r="H36" s="126"/>
      <c r="I36" s="127">
        <f t="shared" si="0"/>
        <v>0</v>
      </c>
      <c r="J36" s="126"/>
      <c r="K36" s="126"/>
      <c r="L36" s="126"/>
      <c r="M36" s="126"/>
      <c r="N36" s="127">
        <f t="shared" si="1"/>
        <v>0</v>
      </c>
      <c r="O36" s="126"/>
      <c r="P36" s="329"/>
    </row>
    <row r="37" spans="1:16">
      <c r="A37" s="326"/>
      <c r="B37" s="327"/>
      <c r="C37" s="330"/>
      <c r="D37" s="45" t="s">
        <v>1144</v>
      </c>
      <c r="E37" s="126"/>
      <c r="F37" s="126"/>
      <c r="G37" s="126"/>
      <c r="H37" s="126"/>
      <c r="I37" s="127">
        <f t="shared" si="0"/>
        <v>0</v>
      </c>
      <c r="J37" s="126"/>
      <c r="K37" s="126"/>
      <c r="L37" s="126"/>
      <c r="M37" s="126"/>
      <c r="N37" s="127">
        <f t="shared" si="1"/>
        <v>0</v>
      </c>
      <c r="O37" s="126"/>
      <c r="P37" s="329"/>
    </row>
    <row r="38" spans="1:16">
      <c r="A38" s="326"/>
      <c r="B38" s="327"/>
      <c r="C38" s="330"/>
      <c r="D38" s="45" t="s">
        <v>1145</v>
      </c>
      <c r="E38" s="126"/>
      <c r="F38" s="126"/>
      <c r="G38" s="126"/>
      <c r="H38" s="126"/>
      <c r="I38" s="127">
        <f t="shared" si="0"/>
        <v>0</v>
      </c>
      <c r="J38" s="126"/>
      <c r="K38" s="126"/>
      <c r="L38" s="126"/>
      <c r="M38" s="126"/>
      <c r="N38" s="127">
        <f t="shared" si="1"/>
        <v>0</v>
      </c>
      <c r="O38" s="126"/>
      <c r="P38" s="329"/>
    </row>
    <row r="39" spans="1:16">
      <c r="A39" s="326">
        <v>1022</v>
      </c>
      <c r="B39" s="327"/>
      <c r="C39" s="330"/>
      <c r="D39" s="45" t="s">
        <v>1146</v>
      </c>
      <c r="E39" s="126"/>
      <c r="F39" s="126"/>
      <c r="G39" s="126"/>
      <c r="H39" s="126"/>
      <c r="I39" s="127">
        <f t="shared" si="0"/>
        <v>0</v>
      </c>
      <c r="J39" s="126"/>
      <c r="K39" s="126"/>
      <c r="L39" s="126"/>
      <c r="M39" s="126"/>
      <c r="N39" s="127">
        <f t="shared" si="1"/>
        <v>0</v>
      </c>
      <c r="O39" s="126"/>
      <c r="P39" s="329"/>
    </row>
    <row r="40" spans="1:16">
      <c r="A40" s="326">
        <v>1023</v>
      </c>
      <c r="B40" s="327"/>
      <c r="C40" s="330"/>
      <c r="D40" s="45" t="s">
        <v>1147</v>
      </c>
      <c r="E40" s="126"/>
      <c r="F40" s="126"/>
      <c r="G40" s="126"/>
      <c r="H40" s="126"/>
      <c r="I40" s="127">
        <f t="shared" si="0"/>
        <v>0</v>
      </c>
      <c r="J40" s="126"/>
      <c r="K40" s="126"/>
      <c r="L40" s="126"/>
      <c r="M40" s="126"/>
      <c r="N40" s="127">
        <f t="shared" si="1"/>
        <v>0</v>
      </c>
      <c r="O40" s="126"/>
      <c r="P40" s="329"/>
    </row>
    <row r="41" spans="1:16">
      <c r="A41" s="326">
        <v>1024</v>
      </c>
      <c r="B41" s="330"/>
      <c r="C41" s="331"/>
      <c r="D41" s="332" t="s">
        <v>765</v>
      </c>
      <c r="E41" s="127">
        <f>+SUM(E14:E40)</f>
        <v>0</v>
      </c>
      <c r="F41" s="127">
        <f>+SUM(F14:F40)</f>
        <v>0</v>
      </c>
      <c r="G41" s="127">
        <f>+SUM(G14:G40)</f>
        <v>0</v>
      </c>
      <c r="H41" s="127">
        <f>+SUM(H14:H40)</f>
        <v>0</v>
      </c>
      <c r="I41" s="127">
        <f t="shared" si="0"/>
        <v>0</v>
      </c>
      <c r="J41" s="127">
        <f>+SUM(J14:J40)</f>
        <v>0</v>
      </c>
      <c r="K41" s="127">
        <f>+SUM(K14:K40)</f>
        <v>0</v>
      </c>
      <c r="L41" s="127">
        <f>+SUM(L14:L40)</f>
        <v>0</v>
      </c>
      <c r="M41" s="127">
        <f>+SUM(M14:M40)</f>
        <v>0</v>
      </c>
      <c r="N41" s="127">
        <f t="shared" si="1"/>
        <v>0</v>
      </c>
      <c r="O41" s="127">
        <f>+SUM(O14:O40)</f>
        <v>0</v>
      </c>
      <c r="P41" s="333"/>
    </row>
    <row r="42" spans="1:16" ht="12.6" customHeight="1">
      <c r="A42" s="326">
        <v>1026</v>
      </c>
      <c r="B42" s="327"/>
      <c r="C42" s="504" t="s">
        <v>1148</v>
      </c>
      <c r="D42" s="45" t="s">
        <v>570</v>
      </c>
      <c r="E42" s="126"/>
      <c r="F42" s="126"/>
      <c r="G42" s="126"/>
      <c r="H42" s="126"/>
      <c r="I42" s="127">
        <f t="shared" si="0"/>
        <v>0</v>
      </c>
      <c r="J42" s="126"/>
      <c r="K42" s="126"/>
      <c r="L42" s="126"/>
      <c r="M42" s="126"/>
      <c r="N42" s="127">
        <f t="shared" si="1"/>
        <v>0</v>
      </c>
      <c r="O42" s="126"/>
      <c r="P42" s="329"/>
    </row>
    <row r="43" spans="1:16" ht="12.6" customHeight="1">
      <c r="A43" s="326">
        <v>1028</v>
      </c>
      <c r="B43" s="327"/>
      <c r="C43" s="504"/>
      <c r="D43" s="45" t="s">
        <v>1149</v>
      </c>
      <c r="E43" s="126"/>
      <c r="F43" s="126"/>
      <c r="G43" s="126"/>
      <c r="H43" s="126"/>
      <c r="I43" s="127">
        <f t="shared" si="0"/>
        <v>0</v>
      </c>
      <c r="J43" s="126"/>
      <c r="K43" s="126"/>
      <c r="L43" s="126"/>
      <c r="M43" s="126"/>
      <c r="N43" s="127">
        <f t="shared" si="1"/>
        <v>0</v>
      </c>
      <c r="O43" s="126"/>
      <c r="P43" s="329"/>
    </row>
    <row r="44" spans="1:16">
      <c r="A44" s="326">
        <v>1029</v>
      </c>
      <c r="B44" s="327"/>
      <c r="C44" s="330"/>
      <c r="D44" s="45" t="s">
        <v>583</v>
      </c>
      <c r="E44" s="126"/>
      <c r="F44" s="126"/>
      <c r="G44" s="126"/>
      <c r="H44" s="126"/>
      <c r="I44" s="127">
        <f t="shared" si="0"/>
        <v>0</v>
      </c>
      <c r="J44" s="126"/>
      <c r="K44" s="126"/>
      <c r="L44" s="126"/>
      <c r="M44" s="126"/>
      <c r="N44" s="127">
        <f t="shared" si="1"/>
        <v>0</v>
      </c>
      <c r="O44" s="126"/>
      <c r="P44" s="329"/>
    </row>
    <row r="45" spans="1:16">
      <c r="A45" s="326">
        <v>1030</v>
      </c>
      <c r="B45" s="327"/>
      <c r="C45" s="330"/>
      <c r="D45" s="45" t="s">
        <v>584</v>
      </c>
      <c r="E45" s="126"/>
      <c r="F45" s="126"/>
      <c r="G45" s="126"/>
      <c r="H45" s="126"/>
      <c r="I45" s="127">
        <f t="shared" si="0"/>
        <v>0</v>
      </c>
      <c r="J45" s="126"/>
      <c r="K45" s="126"/>
      <c r="L45" s="126"/>
      <c r="M45" s="126"/>
      <c r="N45" s="127">
        <f t="shared" si="1"/>
        <v>0</v>
      </c>
      <c r="O45" s="126"/>
      <c r="P45" s="329"/>
    </row>
    <row r="46" spans="1:16">
      <c r="A46" s="326">
        <v>1031</v>
      </c>
      <c r="B46" s="327"/>
      <c r="C46" s="330"/>
      <c r="D46" s="45" t="s">
        <v>760</v>
      </c>
      <c r="E46" s="126"/>
      <c r="F46" s="126"/>
      <c r="G46" s="126"/>
      <c r="H46" s="126"/>
      <c r="I46" s="127">
        <f t="shared" ref="I46:I77" si="2">+SUM(F46:H46)</f>
        <v>0</v>
      </c>
      <c r="J46" s="126"/>
      <c r="K46" s="126"/>
      <c r="L46" s="126"/>
      <c r="M46" s="126"/>
      <c r="N46" s="127">
        <f t="shared" ref="N46:N77" si="3">+SUM(K46:M46)</f>
        <v>0</v>
      </c>
      <c r="O46" s="126"/>
      <c r="P46" s="329"/>
    </row>
    <row r="47" spans="1:16">
      <c r="A47" s="326"/>
      <c r="B47" s="327"/>
      <c r="C47" s="330"/>
      <c r="D47" s="45" t="s">
        <v>761</v>
      </c>
      <c r="E47" s="126"/>
      <c r="F47" s="126"/>
      <c r="G47" s="126"/>
      <c r="H47" s="126"/>
      <c r="I47" s="127">
        <f t="shared" si="2"/>
        <v>0</v>
      </c>
      <c r="J47" s="126"/>
      <c r="K47" s="126"/>
      <c r="L47" s="126"/>
      <c r="M47" s="126"/>
      <c r="N47" s="127">
        <f t="shared" si="3"/>
        <v>0</v>
      </c>
      <c r="O47" s="126"/>
      <c r="P47" s="329"/>
    </row>
    <row r="48" spans="1:16">
      <c r="A48" s="326">
        <v>2001</v>
      </c>
      <c r="B48" s="327"/>
      <c r="C48" s="330"/>
      <c r="D48" s="45" t="s">
        <v>581</v>
      </c>
      <c r="E48" s="126"/>
      <c r="F48" s="126"/>
      <c r="G48" s="126"/>
      <c r="H48" s="126"/>
      <c r="I48" s="127">
        <f t="shared" si="2"/>
        <v>0</v>
      </c>
      <c r="J48" s="126"/>
      <c r="K48" s="126"/>
      <c r="L48" s="126"/>
      <c r="M48" s="126"/>
      <c r="N48" s="127">
        <f t="shared" si="3"/>
        <v>0</v>
      </c>
      <c r="O48" s="126"/>
      <c r="P48" s="329"/>
    </row>
    <row r="49" spans="1:16">
      <c r="A49" s="326">
        <v>2002</v>
      </c>
      <c r="B49" s="327"/>
      <c r="C49" s="330"/>
      <c r="D49" s="45" t="s">
        <v>766</v>
      </c>
      <c r="E49" s="126"/>
      <c r="F49" s="126"/>
      <c r="G49" s="126"/>
      <c r="H49" s="126"/>
      <c r="I49" s="127">
        <f t="shared" si="2"/>
        <v>0</v>
      </c>
      <c r="J49" s="126"/>
      <c r="K49" s="126"/>
      <c r="L49" s="126"/>
      <c r="M49" s="126"/>
      <c r="N49" s="127">
        <f t="shared" si="3"/>
        <v>0</v>
      </c>
      <c r="O49" s="126"/>
      <c r="P49" s="329"/>
    </row>
    <row r="50" spans="1:16">
      <c r="A50" s="326"/>
      <c r="B50" s="327"/>
      <c r="C50" s="330"/>
      <c r="D50" s="45" t="s">
        <v>1143</v>
      </c>
      <c r="E50" s="126"/>
      <c r="F50" s="126"/>
      <c r="G50" s="126"/>
      <c r="H50" s="126"/>
      <c r="I50" s="127">
        <f t="shared" si="2"/>
        <v>0</v>
      </c>
      <c r="J50" s="126"/>
      <c r="K50" s="126"/>
      <c r="L50" s="126"/>
      <c r="M50" s="126"/>
      <c r="N50" s="127">
        <f t="shared" si="3"/>
        <v>0</v>
      </c>
      <c r="O50" s="126"/>
      <c r="P50" s="329"/>
    </row>
    <row r="51" spans="1:16">
      <c r="A51" s="326"/>
      <c r="B51" s="327"/>
      <c r="C51" s="330"/>
      <c r="D51" s="45" t="s">
        <v>1144</v>
      </c>
      <c r="E51" s="126"/>
      <c r="F51" s="126"/>
      <c r="G51" s="126"/>
      <c r="H51" s="126"/>
      <c r="I51" s="127">
        <f t="shared" si="2"/>
        <v>0</v>
      </c>
      <c r="J51" s="126"/>
      <c r="K51" s="126"/>
      <c r="L51" s="126"/>
      <c r="M51" s="126"/>
      <c r="N51" s="127">
        <f t="shared" si="3"/>
        <v>0</v>
      </c>
      <c r="O51" s="126"/>
      <c r="P51" s="329"/>
    </row>
    <row r="52" spans="1:16">
      <c r="A52" s="326"/>
      <c r="B52" s="327"/>
      <c r="C52" s="330"/>
      <c r="D52" s="45" t="s">
        <v>1145</v>
      </c>
      <c r="E52" s="126"/>
      <c r="F52" s="126"/>
      <c r="G52" s="126"/>
      <c r="H52" s="126"/>
      <c r="I52" s="127">
        <f t="shared" si="2"/>
        <v>0</v>
      </c>
      <c r="J52" s="126"/>
      <c r="K52" s="126"/>
      <c r="L52" s="126"/>
      <c r="M52" s="126"/>
      <c r="N52" s="127">
        <f t="shared" si="3"/>
        <v>0</v>
      </c>
      <c r="O52" s="126"/>
      <c r="P52" s="329"/>
    </row>
    <row r="53" spans="1:16">
      <c r="A53" s="326"/>
      <c r="B53" s="327"/>
      <c r="C53" s="330"/>
      <c r="D53" s="45" t="s">
        <v>1146</v>
      </c>
      <c r="E53" s="126"/>
      <c r="F53" s="126"/>
      <c r="G53" s="126"/>
      <c r="H53" s="126"/>
      <c r="I53" s="127">
        <f t="shared" si="2"/>
        <v>0</v>
      </c>
      <c r="J53" s="126"/>
      <c r="K53" s="126"/>
      <c r="L53" s="126"/>
      <c r="M53" s="126"/>
      <c r="N53" s="127">
        <f t="shared" si="3"/>
        <v>0</v>
      </c>
      <c r="O53" s="126"/>
      <c r="P53" s="329"/>
    </row>
    <row r="54" spans="1:16">
      <c r="A54" s="326">
        <v>2003</v>
      </c>
      <c r="B54" s="327"/>
      <c r="C54" s="330"/>
      <c r="D54" s="45" t="s">
        <v>1147</v>
      </c>
      <c r="E54" s="126"/>
      <c r="F54" s="126"/>
      <c r="G54" s="126"/>
      <c r="H54" s="126"/>
      <c r="I54" s="127">
        <f t="shared" si="2"/>
        <v>0</v>
      </c>
      <c r="J54" s="126"/>
      <c r="K54" s="126"/>
      <c r="L54" s="126"/>
      <c r="M54" s="126"/>
      <c r="N54" s="127">
        <f t="shared" si="3"/>
        <v>0</v>
      </c>
      <c r="O54" s="126"/>
      <c r="P54" s="329"/>
    </row>
    <row r="55" spans="1:16">
      <c r="A55" s="326">
        <v>2004</v>
      </c>
      <c r="B55" s="330"/>
      <c r="C55" s="331"/>
      <c r="D55" s="332" t="s">
        <v>765</v>
      </c>
      <c r="E55" s="127">
        <f>SUM(E42:E54)</f>
        <v>0</v>
      </c>
      <c r="F55" s="127">
        <f>SUM(F42:F54)</f>
        <v>0</v>
      </c>
      <c r="G55" s="127">
        <f>SUM(G42:G54)</f>
        <v>0</v>
      </c>
      <c r="H55" s="127">
        <f>SUM(H42:H54)</f>
        <v>0</v>
      </c>
      <c r="I55" s="127">
        <f t="shared" si="2"/>
        <v>0</v>
      </c>
      <c r="J55" s="127">
        <f>SUM(J42:J54)</f>
        <v>0</v>
      </c>
      <c r="K55" s="127">
        <f>SUM(K42:K54)</f>
        <v>0</v>
      </c>
      <c r="L55" s="127">
        <f>SUM(L42:L54)</f>
        <v>0</v>
      </c>
      <c r="M55" s="127">
        <f>SUM(M42:M54)</f>
        <v>0</v>
      </c>
      <c r="N55" s="127">
        <f t="shared" si="3"/>
        <v>0</v>
      </c>
      <c r="O55" s="127">
        <f>SUM(O42:O54)</f>
        <v>0</v>
      </c>
      <c r="P55" s="334"/>
    </row>
    <row r="56" spans="1:16">
      <c r="A56" s="326">
        <v>2005</v>
      </c>
      <c r="B56" s="327"/>
      <c r="C56" s="504" t="s">
        <v>1150</v>
      </c>
      <c r="D56" s="45" t="s">
        <v>570</v>
      </c>
      <c r="E56" s="128"/>
      <c r="F56" s="126"/>
      <c r="G56" s="126"/>
      <c r="H56" s="126"/>
      <c r="I56" s="127">
        <f t="shared" si="2"/>
        <v>0</v>
      </c>
      <c r="J56" s="126"/>
      <c r="K56" s="126"/>
      <c r="L56" s="126"/>
      <c r="M56" s="126"/>
      <c r="N56" s="127">
        <f t="shared" si="3"/>
        <v>0</v>
      </c>
      <c r="O56" s="126"/>
      <c r="P56" s="329"/>
    </row>
    <row r="57" spans="1:16" ht="12.6" customHeight="1">
      <c r="A57" s="326">
        <v>2007</v>
      </c>
      <c r="B57" s="327"/>
      <c r="C57" s="504"/>
      <c r="D57" s="45" t="s">
        <v>1149</v>
      </c>
      <c r="E57" s="128"/>
      <c r="F57" s="126"/>
      <c r="G57" s="126"/>
      <c r="H57" s="126"/>
      <c r="I57" s="127">
        <f t="shared" si="2"/>
        <v>0</v>
      </c>
      <c r="J57" s="126"/>
      <c r="K57" s="126"/>
      <c r="L57" s="126"/>
      <c r="M57" s="126"/>
      <c r="N57" s="127">
        <f t="shared" si="3"/>
        <v>0</v>
      </c>
      <c r="O57" s="126"/>
      <c r="P57" s="329"/>
    </row>
    <row r="58" spans="1:16">
      <c r="A58" s="326">
        <v>2008</v>
      </c>
      <c r="B58" s="327"/>
      <c r="C58" s="330"/>
      <c r="D58" s="45" t="s">
        <v>583</v>
      </c>
      <c r="E58" s="128"/>
      <c r="F58" s="126"/>
      <c r="G58" s="126"/>
      <c r="H58" s="126"/>
      <c r="I58" s="127">
        <f t="shared" si="2"/>
        <v>0</v>
      </c>
      <c r="J58" s="126"/>
      <c r="K58" s="126"/>
      <c r="L58" s="126"/>
      <c r="M58" s="126"/>
      <c r="N58" s="127">
        <f t="shared" si="3"/>
        <v>0</v>
      </c>
      <c r="O58" s="126"/>
      <c r="P58" s="329"/>
    </row>
    <row r="59" spans="1:16">
      <c r="A59" s="326">
        <v>2009</v>
      </c>
      <c r="B59" s="327"/>
      <c r="C59" s="330"/>
      <c r="D59" s="45" t="s">
        <v>584</v>
      </c>
      <c r="E59" s="128"/>
      <c r="F59" s="126"/>
      <c r="G59" s="126"/>
      <c r="H59" s="126"/>
      <c r="I59" s="127">
        <f t="shared" si="2"/>
        <v>0</v>
      </c>
      <c r="J59" s="126"/>
      <c r="K59" s="126"/>
      <c r="L59" s="126"/>
      <c r="M59" s="126"/>
      <c r="N59" s="127">
        <f t="shared" si="3"/>
        <v>0</v>
      </c>
      <c r="O59" s="126"/>
      <c r="P59" s="329"/>
    </row>
    <row r="60" spans="1:16">
      <c r="A60" s="326">
        <v>2010</v>
      </c>
      <c r="B60" s="327"/>
      <c r="C60" s="330"/>
      <c r="D60" s="45" t="s">
        <v>760</v>
      </c>
      <c r="E60" s="128"/>
      <c r="F60" s="126"/>
      <c r="G60" s="126"/>
      <c r="H60" s="126"/>
      <c r="I60" s="127">
        <f t="shared" si="2"/>
        <v>0</v>
      </c>
      <c r="J60" s="126"/>
      <c r="K60" s="126"/>
      <c r="L60" s="126"/>
      <c r="M60" s="126"/>
      <c r="N60" s="127">
        <f t="shared" si="3"/>
        <v>0</v>
      </c>
      <c r="O60" s="126"/>
      <c r="P60" s="329"/>
    </row>
    <row r="61" spans="1:16">
      <c r="A61" s="326">
        <v>2011</v>
      </c>
      <c r="B61" s="327"/>
      <c r="C61" s="330"/>
      <c r="D61" s="45" t="s">
        <v>761</v>
      </c>
      <c r="E61" s="128"/>
      <c r="F61" s="126"/>
      <c r="G61" s="126"/>
      <c r="H61" s="126"/>
      <c r="I61" s="127">
        <f t="shared" si="2"/>
        <v>0</v>
      </c>
      <c r="J61" s="126"/>
      <c r="K61" s="126"/>
      <c r="L61" s="126"/>
      <c r="M61" s="126"/>
      <c r="N61" s="127">
        <f t="shared" si="3"/>
        <v>0</v>
      </c>
      <c r="O61" s="126"/>
      <c r="P61" s="329"/>
    </row>
    <row r="62" spans="1:16">
      <c r="A62" s="326">
        <v>2012</v>
      </c>
      <c r="B62" s="327"/>
      <c r="C62" s="330"/>
      <c r="D62" s="45" t="s">
        <v>581</v>
      </c>
      <c r="E62" s="128"/>
      <c r="F62" s="126"/>
      <c r="G62" s="126"/>
      <c r="H62" s="126"/>
      <c r="I62" s="127">
        <f t="shared" si="2"/>
        <v>0</v>
      </c>
      <c r="J62" s="126"/>
      <c r="K62" s="126"/>
      <c r="L62" s="126"/>
      <c r="M62" s="126"/>
      <c r="N62" s="127">
        <f t="shared" si="3"/>
        <v>0</v>
      </c>
      <c r="O62" s="126"/>
      <c r="P62" s="329"/>
    </row>
    <row r="63" spans="1:16">
      <c r="A63" s="326">
        <v>2013</v>
      </c>
      <c r="B63" s="327"/>
      <c r="C63" s="330"/>
      <c r="D63" s="45" t="s">
        <v>766</v>
      </c>
      <c r="E63" s="128"/>
      <c r="F63" s="126"/>
      <c r="G63" s="126"/>
      <c r="H63" s="126"/>
      <c r="I63" s="127">
        <f t="shared" si="2"/>
        <v>0</v>
      </c>
      <c r="J63" s="126"/>
      <c r="K63" s="126"/>
      <c r="L63" s="126"/>
      <c r="M63" s="126"/>
      <c r="N63" s="127">
        <f t="shared" si="3"/>
        <v>0</v>
      </c>
      <c r="O63" s="126"/>
      <c r="P63" s="329"/>
    </row>
    <row r="64" spans="1:16">
      <c r="A64" s="326"/>
      <c r="B64" s="327"/>
      <c r="C64" s="330"/>
      <c r="D64" s="45" t="s">
        <v>1143</v>
      </c>
      <c r="E64" s="128"/>
      <c r="F64" s="126"/>
      <c r="G64" s="126"/>
      <c r="H64" s="126"/>
      <c r="I64" s="127">
        <f t="shared" si="2"/>
        <v>0</v>
      </c>
      <c r="J64" s="126"/>
      <c r="K64" s="126"/>
      <c r="L64" s="126"/>
      <c r="M64" s="126"/>
      <c r="N64" s="127">
        <f t="shared" si="3"/>
        <v>0</v>
      </c>
      <c r="O64" s="126"/>
      <c r="P64" s="329"/>
    </row>
    <row r="65" spans="1:16">
      <c r="A65" s="326"/>
      <c r="B65" s="327"/>
      <c r="C65" s="330"/>
      <c r="D65" s="45" t="s">
        <v>1144</v>
      </c>
      <c r="E65" s="128"/>
      <c r="F65" s="126"/>
      <c r="G65" s="126"/>
      <c r="H65" s="126"/>
      <c r="I65" s="127">
        <f t="shared" si="2"/>
        <v>0</v>
      </c>
      <c r="J65" s="126"/>
      <c r="K65" s="126"/>
      <c r="L65" s="126"/>
      <c r="M65" s="126"/>
      <c r="N65" s="127">
        <f t="shared" si="3"/>
        <v>0</v>
      </c>
      <c r="O65" s="126"/>
      <c r="P65" s="329"/>
    </row>
    <row r="66" spans="1:16">
      <c r="A66" s="326"/>
      <c r="B66" s="327"/>
      <c r="C66" s="330"/>
      <c r="D66" s="45" t="s">
        <v>1145</v>
      </c>
      <c r="E66" s="128"/>
      <c r="F66" s="126"/>
      <c r="G66" s="126"/>
      <c r="H66" s="126"/>
      <c r="I66" s="127">
        <f t="shared" si="2"/>
        <v>0</v>
      </c>
      <c r="J66" s="126"/>
      <c r="K66" s="126"/>
      <c r="L66" s="126"/>
      <c r="M66" s="126"/>
      <c r="N66" s="127">
        <f t="shared" si="3"/>
        <v>0</v>
      </c>
      <c r="O66" s="126"/>
      <c r="P66" s="329"/>
    </row>
    <row r="67" spans="1:16">
      <c r="A67" s="326"/>
      <c r="B67" s="327"/>
      <c r="C67" s="330"/>
      <c r="D67" s="45" t="s">
        <v>1146</v>
      </c>
      <c r="E67" s="128"/>
      <c r="F67" s="126"/>
      <c r="G67" s="126"/>
      <c r="H67" s="126"/>
      <c r="I67" s="127">
        <f t="shared" si="2"/>
        <v>0</v>
      </c>
      <c r="J67" s="126"/>
      <c r="K67" s="126"/>
      <c r="L67" s="126"/>
      <c r="M67" s="126"/>
      <c r="N67" s="127">
        <f t="shared" si="3"/>
        <v>0</v>
      </c>
      <c r="O67" s="126"/>
      <c r="P67" s="329"/>
    </row>
    <row r="68" spans="1:16">
      <c r="A68" s="326">
        <v>2014</v>
      </c>
      <c r="B68" s="327"/>
      <c r="C68" s="330"/>
      <c r="D68" s="45" t="s">
        <v>1147</v>
      </c>
      <c r="E68" s="128"/>
      <c r="F68" s="126"/>
      <c r="G68" s="126"/>
      <c r="H68" s="126"/>
      <c r="I68" s="127">
        <f t="shared" si="2"/>
        <v>0</v>
      </c>
      <c r="J68" s="126"/>
      <c r="K68" s="126"/>
      <c r="L68" s="126"/>
      <c r="M68" s="126"/>
      <c r="N68" s="127">
        <f t="shared" si="3"/>
        <v>0</v>
      </c>
      <c r="O68" s="126"/>
      <c r="P68" s="329"/>
    </row>
    <row r="69" spans="1:16">
      <c r="A69" s="326">
        <v>2015</v>
      </c>
      <c r="B69" s="330"/>
      <c r="C69" s="331"/>
      <c r="D69" s="332" t="s">
        <v>765</v>
      </c>
      <c r="E69" s="128"/>
      <c r="F69" s="127">
        <f>SUM(F56:F68)</f>
        <v>0</v>
      </c>
      <c r="G69" s="127">
        <f>SUM(G56:G68)</f>
        <v>0</v>
      </c>
      <c r="H69" s="127">
        <f>SUM(H56:H68)</f>
        <v>0</v>
      </c>
      <c r="I69" s="127">
        <f t="shared" si="2"/>
        <v>0</v>
      </c>
      <c r="J69" s="127">
        <f>SUM(J56:J68)</f>
        <v>0</v>
      </c>
      <c r="K69" s="127">
        <f>SUM(K56:K68)</f>
        <v>0</v>
      </c>
      <c r="L69" s="127">
        <f>SUM(L56:L68)</f>
        <v>0</v>
      </c>
      <c r="M69" s="127">
        <f>SUM(M56:M68)</f>
        <v>0</v>
      </c>
      <c r="N69" s="127">
        <f t="shared" si="3"/>
        <v>0</v>
      </c>
      <c r="O69" s="127">
        <f>SUM(O56:O68)</f>
        <v>0</v>
      </c>
      <c r="P69" s="334"/>
    </row>
    <row r="70" spans="1:16">
      <c r="A70" s="326">
        <v>2016</v>
      </c>
      <c r="B70" s="327"/>
      <c r="C70" s="504" t="s">
        <v>1151</v>
      </c>
      <c r="D70" s="45" t="s">
        <v>570</v>
      </c>
      <c r="E70" s="126"/>
      <c r="F70" s="126"/>
      <c r="G70" s="126"/>
      <c r="H70" s="126"/>
      <c r="I70" s="127">
        <f t="shared" si="2"/>
        <v>0</v>
      </c>
      <c r="J70" s="126"/>
      <c r="K70" s="126"/>
      <c r="L70" s="126"/>
      <c r="M70" s="126"/>
      <c r="N70" s="127">
        <f t="shared" si="3"/>
        <v>0</v>
      </c>
      <c r="O70" s="126"/>
      <c r="P70" s="329"/>
    </row>
    <row r="71" spans="1:16" ht="12.6" customHeight="1">
      <c r="A71" s="326">
        <v>2018</v>
      </c>
      <c r="B71" s="327"/>
      <c r="C71" s="504"/>
      <c r="D71" s="45" t="s">
        <v>1149</v>
      </c>
      <c r="E71" s="126"/>
      <c r="F71" s="126"/>
      <c r="G71" s="126"/>
      <c r="H71" s="126"/>
      <c r="I71" s="127">
        <f t="shared" si="2"/>
        <v>0</v>
      </c>
      <c r="J71" s="126"/>
      <c r="K71" s="126"/>
      <c r="L71" s="126"/>
      <c r="M71" s="126"/>
      <c r="N71" s="127">
        <f t="shared" si="3"/>
        <v>0</v>
      </c>
      <c r="O71" s="126"/>
      <c r="P71" s="329"/>
    </row>
    <row r="72" spans="1:16">
      <c r="A72" s="326">
        <v>2019</v>
      </c>
      <c r="B72" s="327"/>
      <c r="C72" s="330"/>
      <c r="D72" s="45" t="s">
        <v>583</v>
      </c>
      <c r="E72" s="126"/>
      <c r="F72" s="126"/>
      <c r="G72" s="126"/>
      <c r="H72" s="126"/>
      <c r="I72" s="127">
        <f t="shared" si="2"/>
        <v>0</v>
      </c>
      <c r="J72" s="126"/>
      <c r="K72" s="126"/>
      <c r="L72" s="126"/>
      <c r="M72" s="126"/>
      <c r="N72" s="127">
        <f t="shared" si="3"/>
        <v>0</v>
      </c>
      <c r="O72" s="126"/>
      <c r="P72" s="329"/>
    </row>
    <row r="73" spans="1:16">
      <c r="A73" s="326">
        <v>2020</v>
      </c>
      <c r="B73" s="327"/>
      <c r="C73" s="330"/>
      <c r="D73" s="45" t="s">
        <v>584</v>
      </c>
      <c r="E73" s="126"/>
      <c r="F73" s="126"/>
      <c r="G73" s="126"/>
      <c r="H73" s="126"/>
      <c r="I73" s="127">
        <f t="shared" si="2"/>
        <v>0</v>
      </c>
      <c r="J73" s="126"/>
      <c r="K73" s="126"/>
      <c r="L73" s="126"/>
      <c r="M73" s="126"/>
      <c r="N73" s="127">
        <f t="shared" si="3"/>
        <v>0</v>
      </c>
      <c r="O73" s="126"/>
      <c r="P73" s="329"/>
    </row>
    <row r="74" spans="1:16">
      <c r="A74" s="326"/>
      <c r="B74" s="327"/>
      <c r="C74" s="330"/>
      <c r="D74" s="45" t="s">
        <v>760</v>
      </c>
      <c r="E74" s="126"/>
      <c r="F74" s="126"/>
      <c r="G74" s="126"/>
      <c r="H74" s="126"/>
      <c r="I74" s="127">
        <f t="shared" si="2"/>
        <v>0</v>
      </c>
      <c r="J74" s="126"/>
      <c r="K74" s="126"/>
      <c r="L74" s="126"/>
      <c r="M74" s="126"/>
      <c r="N74" s="127">
        <f t="shared" si="3"/>
        <v>0</v>
      </c>
      <c r="O74" s="126"/>
      <c r="P74" s="329"/>
    </row>
    <row r="75" spans="1:16">
      <c r="A75" s="326">
        <v>2021</v>
      </c>
      <c r="B75" s="327"/>
      <c r="C75" s="330"/>
      <c r="D75" s="45" t="s">
        <v>761</v>
      </c>
      <c r="E75" s="126"/>
      <c r="F75" s="126"/>
      <c r="G75" s="126"/>
      <c r="H75" s="126"/>
      <c r="I75" s="127">
        <f t="shared" si="2"/>
        <v>0</v>
      </c>
      <c r="J75" s="126"/>
      <c r="K75" s="126"/>
      <c r="L75" s="126"/>
      <c r="M75" s="126"/>
      <c r="N75" s="127">
        <f t="shared" si="3"/>
        <v>0</v>
      </c>
      <c r="O75" s="126"/>
      <c r="P75" s="329"/>
    </row>
    <row r="76" spans="1:16">
      <c r="A76" s="326">
        <v>2022</v>
      </c>
      <c r="B76" s="327"/>
      <c r="C76" s="330"/>
      <c r="D76" s="45" t="s">
        <v>581</v>
      </c>
      <c r="E76" s="126"/>
      <c r="F76" s="126"/>
      <c r="G76" s="126"/>
      <c r="H76" s="126"/>
      <c r="I76" s="127">
        <f t="shared" si="2"/>
        <v>0</v>
      </c>
      <c r="J76" s="126"/>
      <c r="K76" s="126"/>
      <c r="L76" s="126"/>
      <c r="M76" s="126"/>
      <c r="N76" s="127">
        <f t="shared" si="3"/>
        <v>0</v>
      </c>
      <c r="O76" s="126"/>
      <c r="P76" s="329"/>
    </row>
    <row r="77" spans="1:16">
      <c r="A77" s="326">
        <v>2023</v>
      </c>
      <c r="B77" s="327"/>
      <c r="C77" s="330"/>
      <c r="D77" s="45" t="s">
        <v>766</v>
      </c>
      <c r="E77" s="126"/>
      <c r="F77" s="126"/>
      <c r="G77" s="126"/>
      <c r="H77" s="126"/>
      <c r="I77" s="127">
        <f t="shared" si="2"/>
        <v>0</v>
      </c>
      <c r="J77" s="126"/>
      <c r="K77" s="126"/>
      <c r="L77" s="126"/>
      <c r="M77" s="126"/>
      <c r="N77" s="127">
        <f t="shared" si="3"/>
        <v>0</v>
      </c>
      <c r="O77" s="126"/>
      <c r="P77" s="329"/>
    </row>
    <row r="78" spans="1:16">
      <c r="A78" s="326"/>
      <c r="B78" s="327"/>
      <c r="C78" s="330"/>
      <c r="D78" s="45" t="s">
        <v>1143</v>
      </c>
      <c r="E78" s="126"/>
      <c r="F78" s="126"/>
      <c r="G78" s="126"/>
      <c r="H78" s="126"/>
      <c r="I78" s="127">
        <f t="shared" ref="I78:I97" si="4">+SUM(F78:H78)</f>
        <v>0</v>
      </c>
      <c r="J78" s="126"/>
      <c r="K78" s="126"/>
      <c r="L78" s="126"/>
      <c r="M78" s="126"/>
      <c r="N78" s="127">
        <f t="shared" ref="N78:N97" si="5">+SUM(K78:M78)</f>
        <v>0</v>
      </c>
      <c r="O78" s="126"/>
      <c r="P78" s="329"/>
    </row>
    <row r="79" spans="1:16">
      <c r="A79" s="326"/>
      <c r="B79" s="327"/>
      <c r="C79" s="330"/>
      <c r="D79" s="45" t="s">
        <v>1144</v>
      </c>
      <c r="E79" s="126"/>
      <c r="F79" s="126"/>
      <c r="G79" s="126"/>
      <c r="H79" s="126"/>
      <c r="I79" s="127">
        <f t="shared" si="4"/>
        <v>0</v>
      </c>
      <c r="J79" s="126"/>
      <c r="K79" s="126"/>
      <c r="L79" s="126"/>
      <c r="M79" s="126"/>
      <c r="N79" s="127">
        <f t="shared" si="5"/>
        <v>0</v>
      </c>
      <c r="O79" s="126"/>
      <c r="P79" s="329"/>
    </row>
    <row r="80" spans="1:16">
      <c r="A80" s="326"/>
      <c r="B80" s="327"/>
      <c r="C80" s="330"/>
      <c r="D80" s="45" t="s">
        <v>1145</v>
      </c>
      <c r="E80" s="126"/>
      <c r="F80" s="126"/>
      <c r="G80" s="126"/>
      <c r="H80" s="126"/>
      <c r="I80" s="127">
        <f t="shared" si="4"/>
        <v>0</v>
      </c>
      <c r="J80" s="126"/>
      <c r="K80" s="126"/>
      <c r="L80" s="126"/>
      <c r="M80" s="126"/>
      <c r="N80" s="127">
        <f t="shared" si="5"/>
        <v>0</v>
      </c>
      <c r="O80" s="126"/>
      <c r="P80" s="329"/>
    </row>
    <row r="81" spans="1:16">
      <c r="A81" s="326"/>
      <c r="B81" s="327"/>
      <c r="C81" s="330"/>
      <c r="D81" s="45" t="s">
        <v>1146</v>
      </c>
      <c r="E81" s="126"/>
      <c r="F81" s="126"/>
      <c r="G81" s="126"/>
      <c r="H81" s="126"/>
      <c r="I81" s="127">
        <f t="shared" si="4"/>
        <v>0</v>
      </c>
      <c r="J81" s="126"/>
      <c r="K81" s="126"/>
      <c r="L81" s="126"/>
      <c r="M81" s="126"/>
      <c r="N81" s="127">
        <f t="shared" si="5"/>
        <v>0</v>
      </c>
      <c r="O81" s="126"/>
      <c r="P81" s="329"/>
    </row>
    <row r="82" spans="1:16">
      <c r="A82" s="326">
        <v>2024</v>
      </c>
      <c r="B82" s="327"/>
      <c r="C82" s="330"/>
      <c r="D82" s="45" t="s">
        <v>1147</v>
      </c>
      <c r="E82" s="126"/>
      <c r="F82" s="126"/>
      <c r="G82" s="126"/>
      <c r="H82" s="126"/>
      <c r="I82" s="127">
        <f t="shared" si="4"/>
        <v>0</v>
      </c>
      <c r="J82" s="126"/>
      <c r="K82" s="126"/>
      <c r="L82" s="126"/>
      <c r="M82" s="126"/>
      <c r="N82" s="127">
        <f t="shared" si="5"/>
        <v>0</v>
      </c>
      <c r="O82" s="126"/>
      <c r="P82" s="329"/>
    </row>
    <row r="83" spans="1:16">
      <c r="A83" s="326">
        <v>2025</v>
      </c>
      <c r="B83" s="330"/>
      <c r="C83" s="331"/>
      <c r="D83" s="332" t="s">
        <v>765</v>
      </c>
      <c r="E83" s="127">
        <f>SUM(E70:E82)</f>
        <v>0</v>
      </c>
      <c r="F83" s="127">
        <f>SUM(F70:F82)</f>
        <v>0</v>
      </c>
      <c r="G83" s="127">
        <f>SUM(G70:G82)</f>
        <v>0</v>
      </c>
      <c r="H83" s="127">
        <f>SUM(H70:H82)</f>
        <v>0</v>
      </c>
      <c r="I83" s="127">
        <f t="shared" si="4"/>
        <v>0</v>
      </c>
      <c r="J83" s="127">
        <f>SUM(J70:J82)</f>
        <v>0</v>
      </c>
      <c r="K83" s="127">
        <f>SUM(K70:K82)</f>
        <v>0</v>
      </c>
      <c r="L83" s="127">
        <f>SUM(L70:L82)</f>
        <v>0</v>
      </c>
      <c r="M83" s="127">
        <f>SUM(M70:M82)</f>
        <v>0</v>
      </c>
      <c r="N83" s="127">
        <f t="shared" si="5"/>
        <v>0</v>
      </c>
      <c r="O83" s="127">
        <f>SUM(O70:O82)</f>
        <v>0</v>
      </c>
      <c r="P83" s="334"/>
    </row>
    <row r="84" spans="1:16">
      <c r="A84" s="326">
        <v>2026</v>
      </c>
      <c r="B84" s="327"/>
      <c r="C84" s="504" t="s">
        <v>1152</v>
      </c>
      <c r="D84" s="45" t="s">
        <v>570</v>
      </c>
      <c r="E84" s="128"/>
      <c r="F84" s="126"/>
      <c r="G84" s="126"/>
      <c r="H84" s="126"/>
      <c r="I84" s="127">
        <f t="shared" si="4"/>
        <v>0</v>
      </c>
      <c r="J84" s="126"/>
      <c r="K84" s="126"/>
      <c r="L84" s="126"/>
      <c r="M84" s="126"/>
      <c r="N84" s="127">
        <f t="shared" si="5"/>
        <v>0</v>
      </c>
      <c r="O84" s="126"/>
      <c r="P84" s="329"/>
    </row>
    <row r="85" spans="1:16" ht="12.6" customHeight="1">
      <c r="A85" s="326">
        <v>2028</v>
      </c>
      <c r="B85" s="327"/>
      <c r="C85" s="504"/>
      <c r="D85" s="45" t="s">
        <v>1149</v>
      </c>
      <c r="E85" s="128"/>
      <c r="F85" s="126"/>
      <c r="G85" s="126"/>
      <c r="H85" s="126"/>
      <c r="I85" s="127">
        <f t="shared" si="4"/>
        <v>0</v>
      </c>
      <c r="J85" s="126"/>
      <c r="K85" s="126"/>
      <c r="L85" s="126"/>
      <c r="M85" s="126"/>
      <c r="N85" s="127">
        <f t="shared" si="5"/>
        <v>0</v>
      </c>
      <c r="O85" s="126"/>
      <c r="P85" s="329"/>
    </row>
    <row r="86" spans="1:16">
      <c r="A86" s="326">
        <v>2029</v>
      </c>
      <c r="B86" s="327"/>
      <c r="C86" s="330"/>
      <c r="D86" s="45" t="s">
        <v>583</v>
      </c>
      <c r="E86" s="128"/>
      <c r="F86" s="126"/>
      <c r="G86" s="126"/>
      <c r="H86" s="126"/>
      <c r="I86" s="127">
        <f t="shared" si="4"/>
        <v>0</v>
      </c>
      <c r="J86" s="126"/>
      <c r="K86" s="126"/>
      <c r="L86" s="126"/>
      <c r="M86" s="126"/>
      <c r="N86" s="127">
        <f t="shared" si="5"/>
        <v>0</v>
      </c>
      <c r="O86" s="126"/>
      <c r="P86" s="329"/>
    </row>
    <row r="87" spans="1:16">
      <c r="A87" s="326">
        <v>2030</v>
      </c>
      <c r="B87" s="327"/>
      <c r="C87" s="330"/>
      <c r="D87" s="45" t="s">
        <v>584</v>
      </c>
      <c r="E87" s="128"/>
      <c r="F87" s="126"/>
      <c r="G87" s="126"/>
      <c r="H87" s="126"/>
      <c r="I87" s="127">
        <f t="shared" si="4"/>
        <v>0</v>
      </c>
      <c r="J87" s="126"/>
      <c r="K87" s="126"/>
      <c r="L87" s="126"/>
      <c r="M87" s="126"/>
      <c r="N87" s="127">
        <f t="shared" si="5"/>
        <v>0</v>
      </c>
      <c r="O87" s="126"/>
      <c r="P87" s="329"/>
    </row>
    <row r="88" spans="1:16">
      <c r="A88" s="326">
        <v>2031</v>
      </c>
      <c r="B88" s="327"/>
      <c r="C88" s="330"/>
      <c r="D88" s="45" t="s">
        <v>760</v>
      </c>
      <c r="E88" s="128"/>
      <c r="F88" s="126"/>
      <c r="G88" s="126"/>
      <c r="H88" s="126"/>
      <c r="I88" s="127">
        <f t="shared" si="4"/>
        <v>0</v>
      </c>
      <c r="J88" s="126"/>
      <c r="K88" s="126"/>
      <c r="L88" s="126"/>
      <c r="M88" s="126"/>
      <c r="N88" s="127">
        <f t="shared" si="5"/>
        <v>0</v>
      </c>
      <c r="O88" s="126"/>
      <c r="P88" s="329"/>
    </row>
    <row r="89" spans="1:16">
      <c r="A89" s="300"/>
      <c r="B89" s="327"/>
      <c r="C89" s="330"/>
      <c r="D89" s="45" t="s">
        <v>761</v>
      </c>
      <c r="E89" s="128"/>
      <c r="F89" s="126"/>
      <c r="G89" s="126"/>
      <c r="H89" s="126"/>
      <c r="I89" s="127">
        <f t="shared" si="4"/>
        <v>0</v>
      </c>
      <c r="J89" s="126"/>
      <c r="K89" s="126"/>
      <c r="L89" s="126"/>
      <c r="M89" s="126"/>
      <c r="N89" s="127">
        <f t="shared" si="5"/>
        <v>0</v>
      </c>
      <c r="O89" s="126"/>
      <c r="P89" s="329"/>
    </row>
    <row r="90" spans="1:16">
      <c r="A90" s="300"/>
      <c r="B90" s="327"/>
      <c r="C90" s="330"/>
      <c r="D90" s="45" t="s">
        <v>581</v>
      </c>
      <c r="E90" s="128"/>
      <c r="F90" s="126"/>
      <c r="G90" s="126"/>
      <c r="H90" s="126"/>
      <c r="I90" s="127">
        <f t="shared" si="4"/>
        <v>0</v>
      </c>
      <c r="J90" s="126"/>
      <c r="K90" s="126"/>
      <c r="L90" s="126"/>
      <c r="M90" s="126"/>
      <c r="N90" s="127">
        <f t="shared" si="5"/>
        <v>0</v>
      </c>
      <c r="O90" s="126"/>
      <c r="P90" s="329"/>
    </row>
    <row r="91" spans="1:16">
      <c r="A91" s="300"/>
      <c r="B91" s="327"/>
      <c r="C91" s="330"/>
      <c r="D91" s="45" t="s">
        <v>766</v>
      </c>
      <c r="E91" s="128"/>
      <c r="F91" s="126"/>
      <c r="G91" s="126"/>
      <c r="H91" s="126"/>
      <c r="I91" s="127">
        <f t="shared" si="4"/>
        <v>0</v>
      </c>
      <c r="J91" s="126"/>
      <c r="K91" s="126"/>
      <c r="L91" s="126"/>
      <c r="M91" s="126"/>
      <c r="N91" s="127">
        <f t="shared" si="5"/>
        <v>0</v>
      </c>
      <c r="O91" s="126"/>
      <c r="P91" s="329"/>
    </row>
    <row r="92" spans="1:16">
      <c r="A92" s="300"/>
      <c r="B92" s="327"/>
      <c r="C92" s="330"/>
      <c r="D92" s="45" t="s">
        <v>1143</v>
      </c>
      <c r="E92" s="128"/>
      <c r="F92" s="126"/>
      <c r="G92" s="126"/>
      <c r="H92" s="126"/>
      <c r="I92" s="127">
        <f t="shared" si="4"/>
        <v>0</v>
      </c>
      <c r="J92" s="126"/>
      <c r="K92" s="126"/>
      <c r="L92" s="126"/>
      <c r="M92" s="126"/>
      <c r="N92" s="127">
        <f t="shared" si="5"/>
        <v>0</v>
      </c>
      <c r="O92" s="126"/>
      <c r="P92" s="329"/>
    </row>
    <row r="93" spans="1:16">
      <c r="A93" s="300"/>
      <c r="B93" s="327"/>
      <c r="C93" s="330"/>
      <c r="D93" s="45" t="s">
        <v>1144</v>
      </c>
      <c r="E93" s="128"/>
      <c r="F93" s="126"/>
      <c r="G93" s="126"/>
      <c r="H93" s="126"/>
      <c r="I93" s="127">
        <f t="shared" si="4"/>
        <v>0</v>
      </c>
      <c r="J93" s="126"/>
      <c r="K93" s="126"/>
      <c r="L93" s="126"/>
      <c r="M93" s="126"/>
      <c r="N93" s="127">
        <f t="shared" si="5"/>
        <v>0</v>
      </c>
      <c r="O93" s="126"/>
      <c r="P93" s="329"/>
    </row>
    <row r="94" spans="1:16">
      <c r="A94" s="300"/>
      <c r="B94" s="327"/>
      <c r="C94" s="330"/>
      <c r="D94" s="45" t="s">
        <v>1145</v>
      </c>
      <c r="E94" s="128"/>
      <c r="F94" s="126"/>
      <c r="G94" s="126"/>
      <c r="H94" s="126"/>
      <c r="I94" s="127">
        <f t="shared" si="4"/>
        <v>0</v>
      </c>
      <c r="J94" s="126"/>
      <c r="K94" s="126"/>
      <c r="L94" s="126"/>
      <c r="M94" s="126"/>
      <c r="N94" s="127">
        <f t="shared" si="5"/>
        <v>0</v>
      </c>
      <c r="O94" s="126"/>
      <c r="P94" s="329"/>
    </row>
    <row r="95" spans="1:16">
      <c r="A95" s="300"/>
      <c r="B95" s="327"/>
      <c r="C95" s="330"/>
      <c r="D95" s="45" t="s">
        <v>1146</v>
      </c>
      <c r="E95" s="128"/>
      <c r="F95" s="126"/>
      <c r="G95" s="126"/>
      <c r="H95" s="126"/>
      <c r="I95" s="127">
        <f t="shared" si="4"/>
        <v>0</v>
      </c>
      <c r="J95" s="126"/>
      <c r="K95" s="126"/>
      <c r="L95" s="126"/>
      <c r="M95" s="126"/>
      <c r="N95" s="127">
        <f t="shared" si="5"/>
        <v>0</v>
      </c>
      <c r="O95" s="126"/>
      <c r="P95" s="329"/>
    </row>
    <row r="96" spans="1:16">
      <c r="A96" s="300"/>
      <c r="B96" s="327"/>
      <c r="C96" s="330"/>
      <c r="D96" s="45" t="s">
        <v>1147</v>
      </c>
      <c r="E96" s="128"/>
      <c r="F96" s="126"/>
      <c r="G96" s="126"/>
      <c r="H96" s="126"/>
      <c r="I96" s="127">
        <f t="shared" si="4"/>
        <v>0</v>
      </c>
      <c r="J96" s="126"/>
      <c r="K96" s="126"/>
      <c r="L96" s="126"/>
      <c r="M96" s="126"/>
      <c r="N96" s="127">
        <f t="shared" si="5"/>
        <v>0</v>
      </c>
      <c r="O96" s="126"/>
      <c r="P96" s="329"/>
    </row>
    <row r="97" spans="1:16">
      <c r="A97" s="300"/>
      <c r="B97" s="330"/>
      <c r="C97" s="331"/>
      <c r="D97" s="332" t="s">
        <v>765</v>
      </c>
      <c r="E97" s="128"/>
      <c r="F97" s="127">
        <f>SUM(F84:F96)</f>
        <v>0</v>
      </c>
      <c r="G97" s="127">
        <f>SUM(G84:G96)</f>
        <v>0</v>
      </c>
      <c r="H97" s="127">
        <f>SUM(H84:H96)</f>
        <v>0</v>
      </c>
      <c r="I97" s="127">
        <f t="shared" si="4"/>
        <v>0</v>
      </c>
      <c r="J97" s="127">
        <f>SUM(J84:J96)</f>
        <v>0</v>
      </c>
      <c r="K97" s="127">
        <f>SUM(K84:K96)</f>
        <v>0</v>
      </c>
      <c r="L97" s="127">
        <f>SUM(L84:L96)</f>
        <v>0</v>
      </c>
      <c r="M97" s="127">
        <f>SUM(M84:M96)</f>
        <v>0</v>
      </c>
      <c r="N97" s="127">
        <f t="shared" si="5"/>
        <v>0</v>
      </c>
      <c r="O97" s="127">
        <f>SUM(O84:O96)</f>
        <v>0</v>
      </c>
      <c r="P97" s="334"/>
    </row>
    <row r="98" spans="1:16">
      <c r="A98" s="300"/>
      <c r="B98" s="335" t="s">
        <v>1153</v>
      </c>
      <c r="C98" s="214"/>
      <c r="D98" s="336"/>
      <c r="E98" s="55"/>
      <c r="F98" s="129"/>
      <c r="G98" s="130"/>
      <c r="H98" s="131"/>
      <c r="I98" s="130"/>
      <c r="J98" s="129"/>
      <c r="K98" s="129"/>
      <c r="L98" s="130"/>
      <c r="M98" s="131"/>
      <c r="N98" s="130"/>
      <c r="O98" s="129"/>
      <c r="P98" s="337"/>
    </row>
    <row r="99" spans="1:16">
      <c r="A99" s="300"/>
      <c r="B99" s="327"/>
      <c r="C99" s="328" t="s">
        <v>1125</v>
      </c>
      <c r="D99" s="45" t="s">
        <v>1126</v>
      </c>
      <c r="E99" s="125"/>
      <c r="F99" s="126"/>
      <c r="G99" s="126"/>
      <c r="H99" s="126"/>
      <c r="I99" s="127">
        <f t="shared" ref="I99:I130" si="6">+SUM(F99:H99)</f>
        <v>0</v>
      </c>
      <c r="J99" s="126"/>
      <c r="K99" s="126"/>
      <c r="L99" s="126"/>
      <c r="M99" s="126"/>
      <c r="N99" s="127">
        <f t="shared" ref="N99:N130" si="7">+SUM(K99:M99)</f>
        <v>0</v>
      </c>
      <c r="O99" s="126"/>
      <c r="P99" s="329"/>
    </row>
    <row r="100" spans="1:16">
      <c r="A100" s="300"/>
      <c r="B100" s="327"/>
      <c r="C100" s="330"/>
      <c r="D100" s="45" t="s">
        <v>1127</v>
      </c>
      <c r="E100" s="126"/>
      <c r="F100" s="126"/>
      <c r="G100" s="126"/>
      <c r="H100" s="126"/>
      <c r="I100" s="127">
        <f t="shared" si="6"/>
        <v>0</v>
      </c>
      <c r="J100" s="126"/>
      <c r="K100" s="126"/>
      <c r="L100" s="126"/>
      <c r="M100" s="126"/>
      <c r="N100" s="127">
        <f t="shared" si="7"/>
        <v>0</v>
      </c>
      <c r="O100" s="126"/>
      <c r="P100" s="329"/>
    </row>
    <row r="101" spans="1:16">
      <c r="A101" s="300"/>
      <c r="B101" s="327"/>
      <c r="C101" s="330"/>
      <c r="D101" s="45" t="s">
        <v>1128</v>
      </c>
      <c r="E101" s="126"/>
      <c r="F101" s="126"/>
      <c r="G101" s="126"/>
      <c r="H101" s="126"/>
      <c r="I101" s="127">
        <f t="shared" si="6"/>
        <v>0</v>
      </c>
      <c r="J101" s="126"/>
      <c r="K101" s="126"/>
      <c r="L101" s="126"/>
      <c r="M101" s="126"/>
      <c r="N101" s="127">
        <f t="shared" si="7"/>
        <v>0</v>
      </c>
      <c r="O101" s="126"/>
      <c r="P101" s="329"/>
    </row>
    <row r="102" spans="1:16">
      <c r="A102" s="300"/>
      <c r="B102" s="327"/>
      <c r="C102" s="330"/>
      <c r="D102" s="45" t="s">
        <v>1129</v>
      </c>
      <c r="E102" s="126"/>
      <c r="F102" s="126"/>
      <c r="G102" s="126"/>
      <c r="H102" s="126"/>
      <c r="I102" s="127">
        <f t="shared" si="6"/>
        <v>0</v>
      </c>
      <c r="J102" s="126"/>
      <c r="K102" s="126"/>
      <c r="L102" s="126"/>
      <c r="M102" s="126"/>
      <c r="N102" s="127">
        <f t="shared" si="7"/>
        <v>0</v>
      </c>
      <c r="O102" s="126"/>
      <c r="P102" s="329"/>
    </row>
    <row r="103" spans="1:16">
      <c r="A103" s="300"/>
      <c r="B103" s="327"/>
      <c r="C103" s="330"/>
      <c r="D103" s="45" t="s">
        <v>1130</v>
      </c>
      <c r="E103" s="126"/>
      <c r="F103" s="126"/>
      <c r="G103" s="126"/>
      <c r="H103" s="126"/>
      <c r="I103" s="127">
        <f t="shared" si="6"/>
        <v>0</v>
      </c>
      <c r="J103" s="126"/>
      <c r="K103" s="126"/>
      <c r="L103" s="126"/>
      <c r="M103" s="126"/>
      <c r="N103" s="127">
        <f t="shared" si="7"/>
        <v>0</v>
      </c>
      <c r="O103" s="126"/>
      <c r="P103" s="329"/>
    </row>
    <row r="104" spans="1:16">
      <c r="A104" s="300"/>
      <c r="B104" s="327"/>
      <c r="C104" s="330"/>
      <c r="D104" s="45" t="s">
        <v>1131</v>
      </c>
      <c r="E104" s="126"/>
      <c r="F104" s="126"/>
      <c r="G104" s="126"/>
      <c r="H104" s="126"/>
      <c r="I104" s="127">
        <f t="shared" si="6"/>
        <v>0</v>
      </c>
      <c r="J104" s="126"/>
      <c r="K104" s="126"/>
      <c r="L104" s="126"/>
      <c r="M104" s="126"/>
      <c r="N104" s="127">
        <f t="shared" si="7"/>
        <v>0</v>
      </c>
      <c r="O104" s="126"/>
      <c r="P104" s="329"/>
    </row>
    <row r="105" spans="1:16">
      <c r="A105" s="300"/>
      <c r="B105" s="327"/>
      <c r="C105" s="330"/>
      <c r="D105" s="45" t="s">
        <v>583</v>
      </c>
      <c r="E105" s="126"/>
      <c r="F105" s="126"/>
      <c r="G105" s="126"/>
      <c r="H105" s="126"/>
      <c r="I105" s="127">
        <f t="shared" si="6"/>
        <v>0</v>
      </c>
      <c r="J105" s="126"/>
      <c r="K105" s="126"/>
      <c r="L105" s="126"/>
      <c r="M105" s="126"/>
      <c r="N105" s="127">
        <f t="shared" si="7"/>
        <v>0</v>
      </c>
      <c r="O105" s="126"/>
      <c r="P105" s="329"/>
    </row>
    <row r="106" spans="1:16">
      <c r="A106" s="300"/>
      <c r="B106" s="327"/>
      <c r="C106" s="330"/>
      <c r="D106" s="45" t="s">
        <v>1132</v>
      </c>
      <c r="E106" s="126"/>
      <c r="F106" s="126"/>
      <c r="G106" s="126"/>
      <c r="H106" s="126"/>
      <c r="I106" s="127">
        <f t="shared" si="6"/>
        <v>0</v>
      </c>
      <c r="J106" s="126"/>
      <c r="K106" s="126"/>
      <c r="L106" s="126"/>
      <c r="M106" s="126"/>
      <c r="N106" s="127">
        <f t="shared" si="7"/>
        <v>0</v>
      </c>
      <c r="O106" s="126"/>
      <c r="P106" s="329"/>
    </row>
    <row r="107" spans="1:16">
      <c r="A107" s="300"/>
      <c r="B107" s="327"/>
      <c r="C107" s="330"/>
      <c r="D107" s="45" t="s">
        <v>1133</v>
      </c>
      <c r="E107" s="126"/>
      <c r="F107" s="126"/>
      <c r="G107" s="126"/>
      <c r="H107" s="126"/>
      <c r="I107" s="127">
        <f t="shared" si="6"/>
        <v>0</v>
      </c>
      <c r="J107" s="126"/>
      <c r="K107" s="126"/>
      <c r="L107" s="126"/>
      <c r="M107" s="126"/>
      <c r="N107" s="127">
        <f t="shared" si="7"/>
        <v>0</v>
      </c>
      <c r="O107" s="126"/>
      <c r="P107" s="329"/>
    </row>
    <row r="108" spans="1:16">
      <c r="A108" s="300"/>
      <c r="B108" s="327"/>
      <c r="C108" s="330"/>
      <c r="D108" s="45" t="s">
        <v>1134</v>
      </c>
      <c r="E108" s="126"/>
      <c r="F108" s="126"/>
      <c r="G108" s="126"/>
      <c r="H108" s="126"/>
      <c r="I108" s="127">
        <f t="shared" si="6"/>
        <v>0</v>
      </c>
      <c r="J108" s="126"/>
      <c r="K108" s="126"/>
      <c r="L108" s="126"/>
      <c r="M108" s="126"/>
      <c r="N108" s="127">
        <f t="shared" si="7"/>
        <v>0</v>
      </c>
      <c r="O108" s="126"/>
      <c r="P108" s="329"/>
    </row>
    <row r="109" spans="1:16">
      <c r="A109" s="300"/>
      <c r="B109" s="327"/>
      <c r="C109" s="330"/>
      <c r="D109" s="45" t="s">
        <v>1135</v>
      </c>
      <c r="E109" s="126"/>
      <c r="F109" s="126"/>
      <c r="G109" s="126"/>
      <c r="H109" s="126"/>
      <c r="I109" s="127">
        <f t="shared" si="6"/>
        <v>0</v>
      </c>
      <c r="J109" s="126"/>
      <c r="K109" s="126"/>
      <c r="L109" s="126"/>
      <c r="M109" s="126"/>
      <c r="N109" s="127">
        <f t="shared" si="7"/>
        <v>0</v>
      </c>
      <c r="O109" s="126"/>
      <c r="P109" s="329"/>
    </row>
    <row r="110" spans="1:16">
      <c r="A110" s="300"/>
      <c r="B110" s="327"/>
      <c r="C110" s="330"/>
      <c r="D110" s="45" t="s">
        <v>760</v>
      </c>
      <c r="E110" s="126"/>
      <c r="F110" s="126"/>
      <c r="G110" s="126"/>
      <c r="H110" s="126"/>
      <c r="I110" s="127">
        <f t="shared" si="6"/>
        <v>0</v>
      </c>
      <c r="J110" s="126"/>
      <c r="K110" s="126"/>
      <c r="L110" s="126"/>
      <c r="M110" s="126"/>
      <c r="N110" s="127">
        <f t="shared" si="7"/>
        <v>0</v>
      </c>
      <c r="O110" s="126"/>
      <c r="P110" s="329"/>
    </row>
    <row r="111" spans="1:16">
      <c r="A111" s="300"/>
      <c r="B111" s="327"/>
      <c r="C111" s="330"/>
      <c r="D111" s="45" t="s">
        <v>1136</v>
      </c>
      <c r="E111" s="126"/>
      <c r="F111" s="126"/>
      <c r="G111" s="126"/>
      <c r="H111" s="126"/>
      <c r="I111" s="127">
        <f t="shared" si="6"/>
        <v>0</v>
      </c>
      <c r="J111" s="126"/>
      <c r="K111" s="126"/>
      <c r="L111" s="126"/>
      <c r="M111" s="126"/>
      <c r="N111" s="127">
        <f t="shared" si="7"/>
        <v>0</v>
      </c>
      <c r="O111" s="126"/>
      <c r="P111" s="329"/>
    </row>
    <row r="112" spans="1:16">
      <c r="A112" s="300"/>
      <c r="B112" s="327"/>
      <c r="C112" s="330"/>
      <c r="D112" s="45" t="s">
        <v>1137</v>
      </c>
      <c r="E112" s="126"/>
      <c r="F112" s="126"/>
      <c r="G112" s="126"/>
      <c r="H112" s="126"/>
      <c r="I112" s="127">
        <f t="shared" si="6"/>
        <v>0</v>
      </c>
      <c r="J112" s="126"/>
      <c r="K112" s="126"/>
      <c r="L112" s="126"/>
      <c r="M112" s="126"/>
      <c r="N112" s="127">
        <f t="shared" si="7"/>
        <v>0</v>
      </c>
      <c r="O112" s="126"/>
      <c r="P112" s="329"/>
    </row>
    <row r="113" spans="1:16">
      <c r="A113" s="300"/>
      <c r="B113" s="327"/>
      <c r="C113" s="330"/>
      <c r="D113" s="45" t="s">
        <v>1138</v>
      </c>
      <c r="E113" s="126"/>
      <c r="F113" s="126"/>
      <c r="G113" s="126"/>
      <c r="H113" s="126"/>
      <c r="I113" s="127">
        <f t="shared" si="6"/>
        <v>0</v>
      </c>
      <c r="J113" s="126"/>
      <c r="K113" s="126"/>
      <c r="L113" s="126"/>
      <c r="M113" s="126"/>
      <c r="N113" s="127">
        <f t="shared" si="7"/>
        <v>0</v>
      </c>
      <c r="O113" s="126"/>
      <c r="P113" s="329"/>
    </row>
    <row r="114" spans="1:16">
      <c r="A114" s="300"/>
      <c r="B114" s="327"/>
      <c r="C114" s="330"/>
      <c r="D114" s="45" t="s">
        <v>574</v>
      </c>
      <c r="E114" s="126"/>
      <c r="F114" s="126"/>
      <c r="G114" s="126"/>
      <c r="H114" s="126"/>
      <c r="I114" s="127">
        <f t="shared" si="6"/>
        <v>0</v>
      </c>
      <c r="J114" s="126"/>
      <c r="K114" s="126"/>
      <c r="L114" s="126"/>
      <c r="M114" s="126"/>
      <c r="N114" s="127">
        <f t="shared" si="7"/>
        <v>0</v>
      </c>
      <c r="O114" s="126"/>
      <c r="P114" s="329"/>
    </row>
    <row r="115" spans="1:16">
      <c r="A115" s="300"/>
      <c r="B115" s="327"/>
      <c r="C115" s="330"/>
      <c r="D115" s="45" t="s">
        <v>575</v>
      </c>
      <c r="E115" s="126"/>
      <c r="F115" s="126"/>
      <c r="G115" s="126"/>
      <c r="H115" s="126"/>
      <c r="I115" s="127">
        <f t="shared" si="6"/>
        <v>0</v>
      </c>
      <c r="J115" s="126"/>
      <c r="K115" s="126"/>
      <c r="L115" s="126"/>
      <c r="M115" s="126"/>
      <c r="N115" s="127">
        <f t="shared" si="7"/>
        <v>0</v>
      </c>
      <c r="O115" s="126"/>
      <c r="P115" s="329"/>
    </row>
    <row r="116" spans="1:16">
      <c r="A116" s="300"/>
      <c r="B116" s="327"/>
      <c r="C116" s="330"/>
      <c r="D116" s="45" t="s">
        <v>1139</v>
      </c>
      <c r="E116" s="126"/>
      <c r="F116" s="126"/>
      <c r="G116" s="126"/>
      <c r="H116" s="126"/>
      <c r="I116" s="127">
        <f t="shared" si="6"/>
        <v>0</v>
      </c>
      <c r="J116" s="126"/>
      <c r="K116" s="126"/>
      <c r="L116" s="126"/>
      <c r="M116" s="126"/>
      <c r="N116" s="127">
        <f t="shared" si="7"/>
        <v>0</v>
      </c>
      <c r="O116" s="126"/>
      <c r="P116" s="329"/>
    </row>
    <row r="117" spans="1:16">
      <c r="A117" s="300"/>
      <c r="B117" s="327"/>
      <c r="C117" s="330"/>
      <c r="D117" s="45" t="s">
        <v>762</v>
      </c>
      <c r="E117" s="126"/>
      <c r="F117" s="126"/>
      <c r="G117" s="126"/>
      <c r="H117" s="126"/>
      <c r="I117" s="127">
        <f t="shared" si="6"/>
        <v>0</v>
      </c>
      <c r="J117" s="126"/>
      <c r="K117" s="126"/>
      <c r="L117" s="126"/>
      <c r="M117" s="126"/>
      <c r="N117" s="127">
        <f t="shared" si="7"/>
        <v>0</v>
      </c>
      <c r="O117" s="126"/>
      <c r="P117" s="329"/>
    </row>
    <row r="118" spans="1:16">
      <c r="A118" s="300"/>
      <c r="B118" s="327"/>
      <c r="C118" s="330"/>
      <c r="D118" s="45" t="s">
        <v>1140</v>
      </c>
      <c r="E118" s="126"/>
      <c r="F118" s="126"/>
      <c r="G118" s="126"/>
      <c r="H118" s="126"/>
      <c r="I118" s="127">
        <f t="shared" si="6"/>
        <v>0</v>
      </c>
      <c r="J118" s="126"/>
      <c r="K118" s="126"/>
      <c r="L118" s="126"/>
      <c r="M118" s="126"/>
      <c r="N118" s="127">
        <f t="shared" si="7"/>
        <v>0</v>
      </c>
      <c r="O118" s="126"/>
      <c r="P118" s="329"/>
    </row>
    <row r="119" spans="1:16" ht="25.5">
      <c r="A119" s="300"/>
      <c r="B119" s="327"/>
      <c r="C119" s="330"/>
      <c r="D119" s="45" t="s">
        <v>1141</v>
      </c>
      <c r="E119" s="126"/>
      <c r="F119" s="126"/>
      <c r="G119" s="126"/>
      <c r="H119" s="126"/>
      <c r="I119" s="127">
        <f t="shared" si="6"/>
        <v>0</v>
      </c>
      <c r="J119" s="126"/>
      <c r="K119" s="126"/>
      <c r="L119" s="126"/>
      <c r="M119" s="126"/>
      <c r="N119" s="127">
        <f t="shared" si="7"/>
        <v>0</v>
      </c>
      <c r="O119" s="126"/>
      <c r="P119" s="329"/>
    </row>
    <row r="120" spans="1:16">
      <c r="A120" s="300"/>
      <c r="B120" s="327"/>
      <c r="C120" s="330"/>
      <c r="D120" s="45" t="s">
        <v>1142</v>
      </c>
      <c r="E120" s="126"/>
      <c r="F120" s="126"/>
      <c r="G120" s="126"/>
      <c r="H120" s="126"/>
      <c r="I120" s="127">
        <f t="shared" si="6"/>
        <v>0</v>
      </c>
      <c r="J120" s="126"/>
      <c r="K120" s="126"/>
      <c r="L120" s="126"/>
      <c r="M120" s="126"/>
      <c r="N120" s="127">
        <f t="shared" si="7"/>
        <v>0</v>
      </c>
      <c r="O120" s="126"/>
      <c r="P120" s="329"/>
    </row>
    <row r="121" spans="1:16">
      <c r="A121" s="300"/>
      <c r="B121" s="327"/>
      <c r="C121" s="330"/>
      <c r="D121" s="45" t="s">
        <v>1143</v>
      </c>
      <c r="E121" s="126"/>
      <c r="F121" s="126"/>
      <c r="G121" s="126"/>
      <c r="H121" s="126"/>
      <c r="I121" s="127">
        <f t="shared" si="6"/>
        <v>0</v>
      </c>
      <c r="J121" s="126"/>
      <c r="K121" s="126"/>
      <c r="L121" s="126"/>
      <c r="M121" s="126"/>
      <c r="N121" s="127">
        <f t="shared" si="7"/>
        <v>0</v>
      </c>
      <c r="O121" s="126"/>
      <c r="P121" s="329"/>
    </row>
    <row r="122" spans="1:16">
      <c r="A122" s="300"/>
      <c r="B122" s="327"/>
      <c r="C122" s="330"/>
      <c r="D122" s="45" t="s">
        <v>1144</v>
      </c>
      <c r="E122" s="126"/>
      <c r="F122" s="126"/>
      <c r="G122" s="126"/>
      <c r="H122" s="126"/>
      <c r="I122" s="127">
        <f t="shared" si="6"/>
        <v>0</v>
      </c>
      <c r="J122" s="126"/>
      <c r="K122" s="126"/>
      <c r="L122" s="126"/>
      <c r="M122" s="126"/>
      <c r="N122" s="127">
        <f t="shared" si="7"/>
        <v>0</v>
      </c>
      <c r="O122" s="126"/>
      <c r="P122" s="329"/>
    </row>
    <row r="123" spans="1:16">
      <c r="A123" s="300"/>
      <c r="B123" s="327"/>
      <c r="C123" s="330"/>
      <c r="D123" s="45" t="s">
        <v>1145</v>
      </c>
      <c r="E123" s="126"/>
      <c r="F123" s="126"/>
      <c r="G123" s="126"/>
      <c r="H123" s="126"/>
      <c r="I123" s="127">
        <f t="shared" si="6"/>
        <v>0</v>
      </c>
      <c r="J123" s="126"/>
      <c r="K123" s="126"/>
      <c r="L123" s="126"/>
      <c r="M123" s="126"/>
      <c r="N123" s="127">
        <f t="shared" si="7"/>
        <v>0</v>
      </c>
      <c r="O123" s="126"/>
      <c r="P123" s="329"/>
    </row>
    <row r="124" spans="1:16">
      <c r="A124" s="300"/>
      <c r="B124" s="327"/>
      <c r="C124" s="330"/>
      <c r="D124" s="45" t="s">
        <v>1146</v>
      </c>
      <c r="E124" s="126"/>
      <c r="F124" s="126"/>
      <c r="G124" s="126"/>
      <c r="H124" s="126"/>
      <c r="I124" s="127">
        <f t="shared" si="6"/>
        <v>0</v>
      </c>
      <c r="J124" s="126"/>
      <c r="K124" s="126"/>
      <c r="L124" s="126"/>
      <c r="M124" s="126"/>
      <c r="N124" s="127">
        <f t="shared" si="7"/>
        <v>0</v>
      </c>
      <c r="O124" s="126"/>
      <c r="P124" s="329"/>
    </row>
    <row r="125" spans="1:16">
      <c r="A125" s="300"/>
      <c r="B125" s="327"/>
      <c r="C125" s="330"/>
      <c r="D125" s="45" t="s">
        <v>1147</v>
      </c>
      <c r="E125" s="126"/>
      <c r="F125" s="126"/>
      <c r="G125" s="126"/>
      <c r="H125" s="126"/>
      <c r="I125" s="127">
        <f t="shared" si="6"/>
        <v>0</v>
      </c>
      <c r="J125" s="126"/>
      <c r="K125" s="126"/>
      <c r="L125" s="126"/>
      <c r="M125" s="126"/>
      <c r="N125" s="127">
        <f t="shared" si="7"/>
        <v>0</v>
      </c>
      <c r="O125" s="126"/>
      <c r="P125" s="329"/>
    </row>
    <row r="126" spans="1:16">
      <c r="A126" s="300"/>
      <c r="B126" s="330"/>
      <c r="C126" s="331"/>
      <c r="D126" s="332" t="s">
        <v>765</v>
      </c>
      <c r="E126" s="127">
        <f>+SUM(E99:E125)</f>
        <v>0</v>
      </c>
      <c r="F126" s="127">
        <f>+SUM(F99:F125)</f>
        <v>0</v>
      </c>
      <c r="G126" s="127">
        <f>+SUM(G99:G125)</f>
        <v>0</v>
      </c>
      <c r="H126" s="127">
        <f>+SUM(H99:H125)</f>
        <v>0</v>
      </c>
      <c r="I126" s="127">
        <f t="shared" si="6"/>
        <v>0</v>
      </c>
      <c r="J126" s="127">
        <f>+SUM(J99:J125)</f>
        <v>0</v>
      </c>
      <c r="K126" s="127">
        <f>+SUM(K99:K125)</f>
        <v>0</v>
      </c>
      <c r="L126" s="127">
        <f>+SUM(L99:L125)</f>
        <v>0</v>
      </c>
      <c r="M126" s="127">
        <f>+SUM(M99:M125)</f>
        <v>0</v>
      </c>
      <c r="N126" s="127">
        <f t="shared" si="7"/>
        <v>0</v>
      </c>
      <c r="O126" s="127">
        <f>+SUM(O99:O125)</f>
        <v>0</v>
      </c>
      <c r="P126" s="333"/>
    </row>
    <row r="127" spans="1:16">
      <c r="A127" s="300"/>
      <c r="B127" s="327"/>
      <c r="C127" s="504" t="s">
        <v>1148</v>
      </c>
      <c r="D127" s="45" t="s">
        <v>570</v>
      </c>
      <c r="E127" s="126"/>
      <c r="F127" s="126"/>
      <c r="G127" s="126"/>
      <c r="H127" s="126"/>
      <c r="I127" s="127">
        <f t="shared" si="6"/>
        <v>0</v>
      </c>
      <c r="J127" s="126"/>
      <c r="K127" s="126"/>
      <c r="L127" s="126"/>
      <c r="M127" s="126"/>
      <c r="N127" s="127">
        <f t="shared" si="7"/>
        <v>0</v>
      </c>
      <c r="O127" s="126"/>
      <c r="P127" s="329"/>
    </row>
    <row r="128" spans="1:16" ht="12.6" customHeight="1">
      <c r="A128" s="300"/>
      <c r="B128" s="327"/>
      <c r="C128" s="504"/>
      <c r="D128" s="45" t="s">
        <v>1154</v>
      </c>
      <c r="E128" s="126"/>
      <c r="F128" s="126"/>
      <c r="G128" s="126"/>
      <c r="H128" s="126"/>
      <c r="I128" s="127">
        <f t="shared" si="6"/>
        <v>0</v>
      </c>
      <c r="J128" s="126"/>
      <c r="K128" s="126"/>
      <c r="L128" s="126"/>
      <c r="M128" s="126"/>
      <c r="N128" s="127">
        <f t="shared" si="7"/>
        <v>0</v>
      </c>
      <c r="O128" s="126"/>
      <c r="P128" s="329"/>
    </row>
    <row r="129" spans="1:16">
      <c r="A129" s="300"/>
      <c r="B129" s="327"/>
      <c r="C129" s="330"/>
      <c r="D129" s="45" t="s">
        <v>583</v>
      </c>
      <c r="E129" s="126"/>
      <c r="F129" s="126"/>
      <c r="G129" s="126"/>
      <c r="H129" s="126"/>
      <c r="I129" s="127">
        <f t="shared" si="6"/>
        <v>0</v>
      </c>
      <c r="J129" s="126"/>
      <c r="K129" s="126"/>
      <c r="L129" s="126"/>
      <c r="M129" s="126"/>
      <c r="N129" s="127">
        <f t="shared" si="7"/>
        <v>0</v>
      </c>
      <c r="O129" s="126"/>
      <c r="P129" s="329"/>
    </row>
    <row r="130" spans="1:16">
      <c r="A130" s="300"/>
      <c r="B130" s="327"/>
      <c r="C130" s="330"/>
      <c r="D130" s="45" t="s">
        <v>584</v>
      </c>
      <c r="E130" s="126"/>
      <c r="F130" s="126"/>
      <c r="G130" s="126"/>
      <c r="H130" s="126"/>
      <c r="I130" s="127">
        <f t="shared" si="6"/>
        <v>0</v>
      </c>
      <c r="J130" s="126"/>
      <c r="K130" s="126"/>
      <c r="L130" s="126"/>
      <c r="M130" s="126"/>
      <c r="N130" s="127">
        <f t="shared" si="7"/>
        <v>0</v>
      </c>
      <c r="O130" s="126"/>
      <c r="P130" s="329"/>
    </row>
    <row r="131" spans="1:16">
      <c r="A131" s="300"/>
      <c r="B131" s="327"/>
      <c r="C131" s="330"/>
      <c r="D131" s="45" t="s">
        <v>760</v>
      </c>
      <c r="E131" s="126"/>
      <c r="F131" s="126"/>
      <c r="G131" s="126"/>
      <c r="H131" s="126"/>
      <c r="I131" s="127">
        <f t="shared" ref="I131:I162" si="8">+SUM(F131:H131)</f>
        <v>0</v>
      </c>
      <c r="J131" s="126"/>
      <c r="K131" s="126"/>
      <c r="L131" s="126"/>
      <c r="M131" s="126"/>
      <c r="N131" s="127">
        <f t="shared" ref="N131:N162" si="9">+SUM(K131:M131)</f>
        <v>0</v>
      </c>
      <c r="O131" s="126"/>
      <c r="P131" s="329"/>
    </row>
    <row r="132" spans="1:16">
      <c r="A132" s="300"/>
      <c r="B132" s="327"/>
      <c r="C132" s="330"/>
      <c r="D132" s="45" t="s">
        <v>761</v>
      </c>
      <c r="E132" s="126"/>
      <c r="F132" s="126"/>
      <c r="G132" s="126"/>
      <c r="H132" s="126"/>
      <c r="I132" s="127">
        <f t="shared" si="8"/>
        <v>0</v>
      </c>
      <c r="J132" s="126"/>
      <c r="K132" s="126"/>
      <c r="L132" s="126"/>
      <c r="M132" s="126"/>
      <c r="N132" s="127">
        <f t="shared" si="9"/>
        <v>0</v>
      </c>
      <c r="O132" s="126"/>
      <c r="P132" s="329"/>
    </row>
    <row r="133" spans="1:16">
      <c r="A133" s="300"/>
      <c r="B133" s="327"/>
      <c r="C133" s="330"/>
      <c r="D133" s="45" t="s">
        <v>581</v>
      </c>
      <c r="E133" s="126"/>
      <c r="F133" s="126"/>
      <c r="G133" s="126"/>
      <c r="H133" s="126"/>
      <c r="I133" s="127">
        <f t="shared" si="8"/>
        <v>0</v>
      </c>
      <c r="J133" s="126"/>
      <c r="K133" s="126"/>
      <c r="L133" s="126"/>
      <c r="M133" s="126"/>
      <c r="N133" s="127">
        <f t="shared" si="9"/>
        <v>0</v>
      </c>
      <c r="O133" s="126"/>
      <c r="P133" s="329"/>
    </row>
    <row r="134" spans="1:16">
      <c r="A134" s="300"/>
      <c r="B134" s="327"/>
      <c r="C134" s="330"/>
      <c r="D134" s="45" t="s">
        <v>766</v>
      </c>
      <c r="E134" s="126"/>
      <c r="F134" s="126"/>
      <c r="G134" s="126"/>
      <c r="H134" s="126"/>
      <c r="I134" s="127">
        <f t="shared" si="8"/>
        <v>0</v>
      </c>
      <c r="J134" s="126"/>
      <c r="K134" s="126"/>
      <c r="L134" s="126"/>
      <c r="M134" s="126"/>
      <c r="N134" s="127">
        <f t="shared" si="9"/>
        <v>0</v>
      </c>
      <c r="O134" s="126"/>
      <c r="P134" s="329"/>
    </row>
    <row r="135" spans="1:16">
      <c r="A135" s="300"/>
      <c r="B135" s="327"/>
      <c r="C135" s="330"/>
      <c r="D135" s="45" t="s">
        <v>1143</v>
      </c>
      <c r="E135" s="126"/>
      <c r="F135" s="126"/>
      <c r="G135" s="126"/>
      <c r="H135" s="126"/>
      <c r="I135" s="127">
        <f t="shared" si="8"/>
        <v>0</v>
      </c>
      <c r="J135" s="126"/>
      <c r="K135" s="126"/>
      <c r="L135" s="126"/>
      <c r="M135" s="126"/>
      <c r="N135" s="127">
        <f t="shared" si="9"/>
        <v>0</v>
      </c>
      <c r="O135" s="126"/>
      <c r="P135" s="329"/>
    </row>
    <row r="136" spans="1:16">
      <c r="A136" s="300"/>
      <c r="B136" s="327"/>
      <c r="C136" s="330"/>
      <c r="D136" s="45" t="s">
        <v>1144</v>
      </c>
      <c r="E136" s="126"/>
      <c r="F136" s="126"/>
      <c r="G136" s="126"/>
      <c r="H136" s="126"/>
      <c r="I136" s="127">
        <f t="shared" si="8"/>
        <v>0</v>
      </c>
      <c r="J136" s="126"/>
      <c r="K136" s="126"/>
      <c r="L136" s="126"/>
      <c r="M136" s="126"/>
      <c r="N136" s="127">
        <f t="shared" si="9"/>
        <v>0</v>
      </c>
      <c r="O136" s="126"/>
      <c r="P136" s="329"/>
    </row>
    <row r="137" spans="1:16">
      <c r="A137" s="300"/>
      <c r="B137" s="327"/>
      <c r="C137" s="330"/>
      <c r="D137" s="45" t="s">
        <v>1145</v>
      </c>
      <c r="E137" s="126"/>
      <c r="F137" s="126"/>
      <c r="G137" s="126"/>
      <c r="H137" s="126"/>
      <c r="I137" s="127">
        <f t="shared" si="8"/>
        <v>0</v>
      </c>
      <c r="J137" s="126"/>
      <c r="K137" s="126"/>
      <c r="L137" s="126"/>
      <c r="M137" s="126"/>
      <c r="N137" s="127">
        <f t="shared" si="9"/>
        <v>0</v>
      </c>
      <c r="O137" s="126"/>
      <c r="P137" s="329"/>
    </row>
    <row r="138" spans="1:16">
      <c r="A138" s="300"/>
      <c r="B138" s="327"/>
      <c r="C138" s="330"/>
      <c r="D138" s="45" t="s">
        <v>1146</v>
      </c>
      <c r="E138" s="126"/>
      <c r="F138" s="126"/>
      <c r="G138" s="126"/>
      <c r="H138" s="126"/>
      <c r="I138" s="127">
        <f t="shared" si="8"/>
        <v>0</v>
      </c>
      <c r="J138" s="126"/>
      <c r="K138" s="126"/>
      <c r="L138" s="126"/>
      <c r="M138" s="126"/>
      <c r="N138" s="127">
        <f t="shared" si="9"/>
        <v>0</v>
      </c>
      <c r="O138" s="126"/>
      <c r="P138" s="329"/>
    </row>
    <row r="139" spans="1:16">
      <c r="A139" s="300"/>
      <c r="B139" s="327"/>
      <c r="C139" s="330"/>
      <c r="D139" s="45" t="s">
        <v>1147</v>
      </c>
      <c r="E139" s="126"/>
      <c r="F139" s="126"/>
      <c r="G139" s="126"/>
      <c r="H139" s="126"/>
      <c r="I139" s="127">
        <f t="shared" si="8"/>
        <v>0</v>
      </c>
      <c r="J139" s="126"/>
      <c r="K139" s="126"/>
      <c r="L139" s="126"/>
      <c r="M139" s="126"/>
      <c r="N139" s="127">
        <f t="shared" si="9"/>
        <v>0</v>
      </c>
      <c r="O139" s="126"/>
      <c r="P139" s="329"/>
    </row>
    <row r="140" spans="1:16">
      <c r="A140" s="300"/>
      <c r="B140" s="330"/>
      <c r="C140" s="331"/>
      <c r="D140" s="332" t="s">
        <v>765</v>
      </c>
      <c r="E140" s="127">
        <f>SUM(E127:E139)</f>
        <v>0</v>
      </c>
      <c r="F140" s="127">
        <f>SUM(F127:F139)</f>
        <v>0</v>
      </c>
      <c r="G140" s="127">
        <f>SUM(G127:G139)</f>
        <v>0</v>
      </c>
      <c r="H140" s="127">
        <f>SUM(H127:H139)</f>
        <v>0</v>
      </c>
      <c r="I140" s="127">
        <f t="shared" si="8"/>
        <v>0</v>
      </c>
      <c r="J140" s="127">
        <f>SUM(J127:J139)</f>
        <v>0</v>
      </c>
      <c r="K140" s="127">
        <f>SUM(K127:K139)</f>
        <v>0</v>
      </c>
      <c r="L140" s="127">
        <f>SUM(L127:L139)</f>
        <v>0</v>
      </c>
      <c r="M140" s="127">
        <f>SUM(M127:M139)</f>
        <v>0</v>
      </c>
      <c r="N140" s="127">
        <f t="shared" si="9"/>
        <v>0</v>
      </c>
      <c r="O140" s="127">
        <f>SUM(O127:O139)</f>
        <v>0</v>
      </c>
      <c r="P140" s="334"/>
    </row>
    <row r="141" spans="1:16">
      <c r="A141" s="300"/>
      <c r="B141" s="327"/>
      <c r="C141" s="504" t="s">
        <v>1150</v>
      </c>
      <c r="D141" s="45" t="s">
        <v>570</v>
      </c>
      <c r="E141" s="128"/>
      <c r="F141" s="126"/>
      <c r="G141" s="126"/>
      <c r="H141" s="126"/>
      <c r="I141" s="127">
        <f t="shared" si="8"/>
        <v>0</v>
      </c>
      <c r="J141" s="126"/>
      <c r="K141" s="126"/>
      <c r="L141" s="126"/>
      <c r="M141" s="126"/>
      <c r="N141" s="127">
        <f t="shared" si="9"/>
        <v>0</v>
      </c>
      <c r="O141" s="126"/>
      <c r="P141" s="329"/>
    </row>
    <row r="142" spans="1:16" ht="12.6" customHeight="1">
      <c r="A142" s="300"/>
      <c r="B142" s="327"/>
      <c r="C142" s="504"/>
      <c r="D142" s="45" t="s">
        <v>1149</v>
      </c>
      <c r="E142" s="128"/>
      <c r="F142" s="126"/>
      <c r="G142" s="126"/>
      <c r="H142" s="126"/>
      <c r="I142" s="127">
        <f t="shared" si="8"/>
        <v>0</v>
      </c>
      <c r="J142" s="126"/>
      <c r="K142" s="126"/>
      <c r="L142" s="126"/>
      <c r="M142" s="126"/>
      <c r="N142" s="127">
        <f t="shared" si="9"/>
        <v>0</v>
      </c>
      <c r="O142" s="126"/>
      <c r="P142" s="329"/>
    </row>
    <row r="143" spans="1:16">
      <c r="A143" s="300"/>
      <c r="B143" s="327"/>
      <c r="C143" s="330"/>
      <c r="D143" s="45" t="s">
        <v>583</v>
      </c>
      <c r="E143" s="128"/>
      <c r="F143" s="126"/>
      <c r="G143" s="126"/>
      <c r="H143" s="126"/>
      <c r="I143" s="127">
        <f t="shared" si="8"/>
        <v>0</v>
      </c>
      <c r="J143" s="126"/>
      <c r="K143" s="126"/>
      <c r="L143" s="126"/>
      <c r="M143" s="126"/>
      <c r="N143" s="127">
        <f t="shared" si="9"/>
        <v>0</v>
      </c>
      <c r="O143" s="126"/>
      <c r="P143" s="329"/>
    </row>
    <row r="144" spans="1:16">
      <c r="A144" s="300"/>
      <c r="B144" s="327"/>
      <c r="C144" s="330"/>
      <c r="D144" s="45" t="s">
        <v>584</v>
      </c>
      <c r="E144" s="128"/>
      <c r="F144" s="126"/>
      <c r="G144" s="126"/>
      <c r="H144" s="126"/>
      <c r="I144" s="127">
        <f t="shared" si="8"/>
        <v>0</v>
      </c>
      <c r="J144" s="126"/>
      <c r="K144" s="126"/>
      <c r="L144" s="126"/>
      <c r="M144" s="126"/>
      <c r="N144" s="127">
        <f t="shared" si="9"/>
        <v>0</v>
      </c>
      <c r="O144" s="126"/>
      <c r="P144" s="329"/>
    </row>
    <row r="145" spans="1:16">
      <c r="A145" s="300"/>
      <c r="B145" s="327"/>
      <c r="C145" s="330"/>
      <c r="D145" s="45" t="s">
        <v>760</v>
      </c>
      <c r="E145" s="128"/>
      <c r="F145" s="126"/>
      <c r="G145" s="126"/>
      <c r="H145" s="126"/>
      <c r="I145" s="127">
        <f t="shared" si="8"/>
        <v>0</v>
      </c>
      <c r="J145" s="126"/>
      <c r="K145" s="126"/>
      <c r="L145" s="126"/>
      <c r="M145" s="126"/>
      <c r="N145" s="127">
        <f t="shared" si="9"/>
        <v>0</v>
      </c>
      <c r="O145" s="126"/>
      <c r="P145" s="329"/>
    </row>
    <row r="146" spans="1:16">
      <c r="A146" s="300"/>
      <c r="B146" s="327"/>
      <c r="C146" s="330"/>
      <c r="D146" s="45" t="s">
        <v>761</v>
      </c>
      <c r="E146" s="128"/>
      <c r="F146" s="126"/>
      <c r="G146" s="126"/>
      <c r="H146" s="126"/>
      <c r="I146" s="127">
        <f t="shared" si="8"/>
        <v>0</v>
      </c>
      <c r="J146" s="126"/>
      <c r="K146" s="126"/>
      <c r="L146" s="126"/>
      <c r="M146" s="126"/>
      <c r="N146" s="127">
        <f t="shared" si="9"/>
        <v>0</v>
      </c>
      <c r="O146" s="126"/>
      <c r="P146" s="329"/>
    </row>
    <row r="147" spans="1:16">
      <c r="A147" s="300"/>
      <c r="B147" s="327"/>
      <c r="C147" s="330"/>
      <c r="D147" s="45" t="s">
        <v>581</v>
      </c>
      <c r="E147" s="128"/>
      <c r="F147" s="126"/>
      <c r="G147" s="126"/>
      <c r="H147" s="126"/>
      <c r="I147" s="127">
        <f t="shared" si="8"/>
        <v>0</v>
      </c>
      <c r="J147" s="126"/>
      <c r="K147" s="126"/>
      <c r="L147" s="126"/>
      <c r="M147" s="126"/>
      <c r="N147" s="127">
        <f t="shared" si="9"/>
        <v>0</v>
      </c>
      <c r="O147" s="126"/>
      <c r="P147" s="329"/>
    </row>
    <row r="148" spans="1:16">
      <c r="A148" s="300"/>
      <c r="B148" s="327"/>
      <c r="C148" s="330"/>
      <c r="D148" s="45" t="s">
        <v>766</v>
      </c>
      <c r="E148" s="128"/>
      <c r="F148" s="126"/>
      <c r="G148" s="126"/>
      <c r="H148" s="126"/>
      <c r="I148" s="127">
        <f t="shared" si="8"/>
        <v>0</v>
      </c>
      <c r="J148" s="126"/>
      <c r="K148" s="126"/>
      <c r="L148" s="126"/>
      <c r="M148" s="126"/>
      <c r="N148" s="127">
        <f t="shared" si="9"/>
        <v>0</v>
      </c>
      <c r="O148" s="126"/>
      <c r="P148" s="329"/>
    </row>
    <row r="149" spans="1:16">
      <c r="A149" s="300"/>
      <c r="B149" s="327"/>
      <c r="C149" s="330"/>
      <c r="D149" s="45" t="s">
        <v>1143</v>
      </c>
      <c r="E149" s="128"/>
      <c r="F149" s="126"/>
      <c r="G149" s="126"/>
      <c r="H149" s="126"/>
      <c r="I149" s="127">
        <f t="shared" si="8"/>
        <v>0</v>
      </c>
      <c r="J149" s="126"/>
      <c r="K149" s="126"/>
      <c r="L149" s="126"/>
      <c r="M149" s="126"/>
      <c r="N149" s="127">
        <f t="shared" si="9"/>
        <v>0</v>
      </c>
      <c r="O149" s="126"/>
      <c r="P149" s="329"/>
    </row>
    <row r="150" spans="1:16">
      <c r="A150" s="300"/>
      <c r="B150" s="327"/>
      <c r="C150" s="330"/>
      <c r="D150" s="45" t="s">
        <v>1144</v>
      </c>
      <c r="E150" s="128"/>
      <c r="F150" s="126"/>
      <c r="G150" s="126"/>
      <c r="H150" s="126"/>
      <c r="I150" s="127">
        <f t="shared" si="8"/>
        <v>0</v>
      </c>
      <c r="J150" s="126"/>
      <c r="K150" s="126"/>
      <c r="L150" s="126"/>
      <c r="M150" s="126"/>
      <c r="N150" s="127">
        <f t="shared" si="9"/>
        <v>0</v>
      </c>
      <c r="O150" s="126"/>
      <c r="P150" s="329"/>
    </row>
    <row r="151" spans="1:16">
      <c r="A151" s="300"/>
      <c r="B151" s="327"/>
      <c r="C151" s="330"/>
      <c r="D151" s="45" t="s">
        <v>1145</v>
      </c>
      <c r="E151" s="128"/>
      <c r="F151" s="126"/>
      <c r="G151" s="126"/>
      <c r="H151" s="126"/>
      <c r="I151" s="127">
        <f t="shared" si="8"/>
        <v>0</v>
      </c>
      <c r="J151" s="126"/>
      <c r="K151" s="126"/>
      <c r="L151" s="126"/>
      <c r="M151" s="126"/>
      <c r="N151" s="127">
        <f t="shared" si="9"/>
        <v>0</v>
      </c>
      <c r="O151" s="126"/>
      <c r="P151" s="329"/>
    </row>
    <row r="152" spans="1:16">
      <c r="A152" s="300"/>
      <c r="B152" s="327"/>
      <c r="C152" s="330"/>
      <c r="D152" s="45" t="s">
        <v>1146</v>
      </c>
      <c r="E152" s="128"/>
      <c r="F152" s="126"/>
      <c r="G152" s="126"/>
      <c r="H152" s="126"/>
      <c r="I152" s="127">
        <f t="shared" si="8"/>
        <v>0</v>
      </c>
      <c r="J152" s="126"/>
      <c r="K152" s="126"/>
      <c r="L152" s="126"/>
      <c r="M152" s="126"/>
      <c r="N152" s="127">
        <f t="shared" si="9"/>
        <v>0</v>
      </c>
      <c r="O152" s="126"/>
      <c r="P152" s="329"/>
    </row>
    <row r="153" spans="1:16">
      <c r="A153" s="300"/>
      <c r="B153" s="327"/>
      <c r="C153" s="330"/>
      <c r="D153" s="45" t="s">
        <v>1147</v>
      </c>
      <c r="E153" s="128"/>
      <c r="F153" s="126"/>
      <c r="G153" s="126"/>
      <c r="H153" s="126"/>
      <c r="I153" s="127">
        <f t="shared" si="8"/>
        <v>0</v>
      </c>
      <c r="J153" s="126"/>
      <c r="K153" s="126"/>
      <c r="L153" s="126"/>
      <c r="M153" s="126"/>
      <c r="N153" s="127">
        <f t="shared" si="9"/>
        <v>0</v>
      </c>
      <c r="O153" s="126"/>
      <c r="P153" s="329"/>
    </row>
    <row r="154" spans="1:16">
      <c r="A154" s="300"/>
      <c r="B154" s="330"/>
      <c r="C154" s="331"/>
      <c r="D154" s="332" t="s">
        <v>765</v>
      </c>
      <c r="E154" s="128"/>
      <c r="F154" s="127">
        <f>SUM(F141:F153)</f>
        <v>0</v>
      </c>
      <c r="G154" s="127">
        <f>SUM(G141:G153)</f>
        <v>0</v>
      </c>
      <c r="H154" s="127">
        <f>SUM(H141:H153)</f>
        <v>0</v>
      </c>
      <c r="I154" s="127">
        <f t="shared" si="8"/>
        <v>0</v>
      </c>
      <c r="J154" s="127">
        <f>SUM(J141:J153)</f>
        <v>0</v>
      </c>
      <c r="K154" s="127">
        <f>SUM(K141:K153)</f>
        <v>0</v>
      </c>
      <c r="L154" s="127">
        <f>SUM(L141:L153)</f>
        <v>0</v>
      </c>
      <c r="M154" s="127">
        <f>SUM(M141:M153)</f>
        <v>0</v>
      </c>
      <c r="N154" s="127">
        <f t="shared" si="9"/>
        <v>0</v>
      </c>
      <c r="O154" s="127">
        <f>SUM(O141:O153)</f>
        <v>0</v>
      </c>
      <c r="P154" s="334"/>
    </row>
    <row r="155" spans="1:16">
      <c r="A155" s="300"/>
      <c r="B155" s="327"/>
      <c r="C155" s="504" t="s">
        <v>1151</v>
      </c>
      <c r="D155" s="45" t="s">
        <v>570</v>
      </c>
      <c r="E155" s="126"/>
      <c r="F155" s="126"/>
      <c r="G155" s="126"/>
      <c r="H155" s="126"/>
      <c r="I155" s="127">
        <f t="shared" si="8"/>
        <v>0</v>
      </c>
      <c r="J155" s="126"/>
      <c r="K155" s="126"/>
      <c r="L155" s="126"/>
      <c r="M155" s="126"/>
      <c r="N155" s="127">
        <f t="shared" si="9"/>
        <v>0</v>
      </c>
      <c r="O155" s="126"/>
      <c r="P155" s="329"/>
    </row>
    <row r="156" spans="1:16" ht="12.6" customHeight="1">
      <c r="A156" s="300"/>
      <c r="B156" s="327"/>
      <c r="C156" s="504"/>
      <c r="D156" s="45" t="s">
        <v>1154</v>
      </c>
      <c r="E156" s="126"/>
      <c r="F156" s="126"/>
      <c r="G156" s="126"/>
      <c r="H156" s="126"/>
      <c r="I156" s="127">
        <f t="shared" si="8"/>
        <v>0</v>
      </c>
      <c r="J156" s="126"/>
      <c r="K156" s="126"/>
      <c r="L156" s="126"/>
      <c r="M156" s="126"/>
      <c r="N156" s="127">
        <f t="shared" si="9"/>
        <v>0</v>
      </c>
      <c r="O156" s="126"/>
      <c r="P156" s="329"/>
    </row>
    <row r="157" spans="1:16">
      <c r="A157" s="300"/>
      <c r="B157" s="327"/>
      <c r="C157" s="330"/>
      <c r="D157" s="45" t="s">
        <v>583</v>
      </c>
      <c r="E157" s="126"/>
      <c r="F157" s="126"/>
      <c r="G157" s="126"/>
      <c r="H157" s="126"/>
      <c r="I157" s="127">
        <f t="shared" si="8"/>
        <v>0</v>
      </c>
      <c r="J157" s="126"/>
      <c r="K157" s="126"/>
      <c r="L157" s="126"/>
      <c r="M157" s="126"/>
      <c r="N157" s="127">
        <f t="shared" si="9"/>
        <v>0</v>
      </c>
      <c r="O157" s="126"/>
      <c r="P157" s="329"/>
    </row>
    <row r="158" spans="1:16">
      <c r="A158" s="300"/>
      <c r="B158" s="327"/>
      <c r="C158" s="330"/>
      <c r="D158" s="45" t="s">
        <v>584</v>
      </c>
      <c r="E158" s="126"/>
      <c r="F158" s="126"/>
      <c r="G158" s="126"/>
      <c r="H158" s="126"/>
      <c r="I158" s="127">
        <f t="shared" si="8"/>
        <v>0</v>
      </c>
      <c r="J158" s="126"/>
      <c r="K158" s="126"/>
      <c r="L158" s="126"/>
      <c r="M158" s="126"/>
      <c r="N158" s="127">
        <f t="shared" si="9"/>
        <v>0</v>
      </c>
      <c r="O158" s="126"/>
      <c r="P158" s="329"/>
    </row>
    <row r="159" spans="1:16">
      <c r="A159" s="300"/>
      <c r="B159" s="327"/>
      <c r="C159" s="330"/>
      <c r="D159" s="45" t="s">
        <v>760</v>
      </c>
      <c r="E159" s="126"/>
      <c r="F159" s="126"/>
      <c r="G159" s="126"/>
      <c r="H159" s="126"/>
      <c r="I159" s="127">
        <f t="shared" si="8"/>
        <v>0</v>
      </c>
      <c r="J159" s="126"/>
      <c r="K159" s="126"/>
      <c r="L159" s="126"/>
      <c r="M159" s="126"/>
      <c r="N159" s="127">
        <f t="shared" si="9"/>
        <v>0</v>
      </c>
      <c r="O159" s="126"/>
      <c r="P159" s="329"/>
    </row>
    <row r="160" spans="1:16">
      <c r="A160" s="300"/>
      <c r="B160" s="327"/>
      <c r="C160" s="330"/>
      <c r="D160" s="45" t="s">
        <v>761</v>
      </c>
      <c r="E160" s="126"/>
      <c r="F160" s="126"/>
      <c r="G160" s="126"/>
      <c r="H160" s="126"/>
      <c r="I160" s="127">
        <f t="shared" si="8"/>
        <v>0</v>
      </c>
      <c r="J160" s="126"/>
      <c r="K160" s="126"/>
      <c r="L160" s="126"/>
      <c r="M160" s="126"/>
      <c r="N160" s="127">
        <f t="shared" si="9"/>
        <v>0</v>
      </c>
      <c r="O160" s="126"/>
      <c r="P160" s="329"/>
    </row>
    <row r="161" spans="1:16">
      <c r="A161" s="300"/>
      <c r="B161" s="327"/>
      <c r="C161" s="330"/>
      <c r="D161" s="45" t="s">
        <v>581</v>
      </c>
      <c r="E161" s="126"/>
      <c r="F161" s="126"/>
      <c r="G161" s="126"/>
      <c r="H161" s="126"/>
      <c r="I161" s="127">
        <f t="shared" si="8"/>
        <v>0</v>
      </c>
      <c r="J161" s="126"/>
      <c r="K161" s="126"/>
      <c r="L161" s="126"/>
      <c r="M161" s="126"/>
      <c r="N161" s="127">
        <f t="shared" si="9"/>
        <v>0</v>
      </c>
      <c r="O161" s="126"/>
      <c r="P161" s="329"/>
    </row>
    <row r="162" spans="1:16">
      <c r="A162" s="300"/>
      <c r="B162" s="327"/>
      <c r="C162" s="330"/>
      <c r="D162" s="45" t="s">
        <v>766</v>
      </c>
      <c r="E162" s="126"/>
      <c r="F162" s="126"/>
      <c r="G162" s="126"/>
      <c r="H162" s="126"/>
      <c r="I162" s="127">
        <f t="shared" si="8"/>
        <v>0</v>
      </c>
      <c r="J162" s="126"/>
      <c r="K162" s="126"/>
      <c r="L162" s="126"/>
      <c r="M162" s="126"/>
      <c r="N162" s="127">
        <f t="shared" si="9"/>
        <v>0</v>
      </c>
      <c r="O162" s="126"/>
      <c r="P162" s="329"/>
    </row>
    <row r="163" spans="1:16">
      <c r="A163" s="300"/>
      <c r="B163" s="327"/>
      <c r="C163" s="330"/>
      <c r="D163" s="45" t="s">
        <v>1143</v>
      </c>
      <c r="E163" s="126"/>
      <c r="F163" s="126"/>
      <c r="G163" s="126"/>
      <c r="H163" s="126"/>
      <c r="I163" s="127">
        <f t="shared" ref="I163:I182" si="10">+SUM(F163:H163)</f>
        <v>0</v>
      </c>
      <c r="J163" s="126"/>
      <c r="K163" s="126"/>
      <c r="L163" s="126"/>
      <c r="M163" s="126"/>
      <c r="N163" s="127">
        <f t="shared" ref="N163:N182" si="11">+SUM(K163:M163)</f>
        <v>0</v>
      </c>
      <c r="O163" s="126"/>
      <c r="P163" s="329"/>
    </row>
    <row r="164" spans="1:16">
      <c r="A164" s="300"/>
      <c r="B164" s="327"/>
      <c r="C164" s="330"/>
      <c r="D164" s="45" t="s">
        <v>1144</v>
      </c>
      <c r="E164" s="126"/>
      <c r="F164" s="126"/>
      <c r="G164" s="126"/>
      <c r="H164" s="126"/>
      <c r="I164" s="127">
        <f t="shared" si="10"/>
        <v>0</v>
      </c>
      <c r="J164" s="126"/>
      <c r="K164" s="126"/>
      <c r="L164" s="126"/>
      <c r="M164" s="126"/>
      <c r="N164" s="127">
        <f t="shared" si="11"/>
        <v>0</v>
      </c>
      <c r="O164" s="126"/>
      <c r="P164" s="329"/>
    </row>
    <row r="165" spans="1:16">
      <c r="A165" s="300"/>
      <c r="B165" s="327"/>
      <c r="C165" s="330"/>
      <c r="D165" s="45" t="s">
        <v>1145</v>
      </c>
      <c r="E165" s="126"/>
      <c r="F165" s="126"/>
      <c r="G165" s="126"/>
      <c r="H165" s="126"/>
      <c r="I165" s="127">
        <f t="shared" si="10"/>
        <v>0</v>
      </c>
      <c r="J165" s="126"/>
      <c r="K165" s="126"/>
      <c r="L165" s="126"/>
      <c r="M165" s="126"/>
      <c r="N165" s="127">
        <f t="shared" si="11"/>
        <v>0</v>
      </c>
      <c r="O165" s="126"/>
      <c r="P165" s="329"/>
    </row>
    <row r="166" spans="1:16">
      <c r="A166" s="300"/>
      <c r="B166" s="327"/>
      <c r="C166" s="330"/>
      <c r="D166" s="45" t="s">
        <v>1146</v>
      </c>
      <c r="E166" s="126"/>
      <c r="F166" s="126"/>
      <c r="G166" s="126"/>
      <c r="H166" s="126"/>
      <c r="I166" s="127">
        <f t="shared" si="10"/>
        <v>0</v>
      </c>
      <c r="J166" s="126"/>
      <c r="K166" s="126"/>
      <c r="L166" s="126"/>
      <c r="M166" s="126"/>
      <c r="N166" s="127">
        <f t="shared" si="11"/>
        <v>0</v>
      </c>
      <c r="O166" s="126"/>
      <c r="P166" s="329"/>
    </row>
    <row r="167" spans="1:16">
      <c r="A167" s="300"/>
      <c r="B167" s="327"/>
      <c r="C167" s="330"/>
      <c r="D167" s="45" t="s">
        <v>1147</v>
      </c>
      <c r="E167" s="126"/>
      <c r="F167" s="126"/>
      <c r="G167" s="126"/>
      <c r="H167" s="126"/>
      <c r="I167" s="127">
        <f t="shared" si="10"/>
        <v>0</v>
      </c>
      <c r="J167" s="126"/>
      <c r="K167" s="126"/>
      <c r="L167" s="126"/>
      <c r="M167" s="126"/>
      <c r="N167" s="127">
        <f t="shared" si="11"/>
        <v>0</v>
      </c>
      <c r="O167" s="126"/>
      <c r="P167" s="329"/>
    </row>
    <row r="168" spans="1:16">
      <c r="A168" s="300"/>
      <c r="B168" s="330"/>
      <c r="C168" s="331"/>
      <c r="D168" s="332" t="s">
        <v>765</v>
      </c>
      <c r="E168" s="127">
        <f>SUM(E155:E167)</f>
        <v>0</v>
      </c>
      <c r="F168" s="127">
        <f>SUM(F155:F167)</f>
        <v>0</v>
      </c>
      <c r="G168" s="127">
        <f>SUM(G155:G167)</f>
        <v>0</v>
      </c>
      <c r="H168" s="127">
        <f>SUM(H155:H167)</f>
        <v>0</v>
      </c>
      <c r="I168" s="127">
        <f t="shared" si="10"/>
        <v>0</v>
      </c>
      <c r="J168" s="127">
        <f>SUM(J155:J167)</f>
        <v>0</v>
      </c>
      <c r="K168" s="127">
        <f>SUM(K155:K167)</f>
        <v>0</v>
      </c>
      <c r="L168" s="127">
        <f>SUM(L155:L167)</f>
        <v>0</v>
      </c>
      <c r="M168" s="127">
        <f>SUM(M155:M167)</f>
        <v>0</v>
      </c>
      <c r="N168" s="127">
        <f t="shared" si="11"/>
        <v>0</v>
      </c>
      <c r="O168" s="127">
        <f>SUM(O155:O167)</f>
        <v>0</v>
      </c>
      <c r="P168" s="334"/>
    </row>
    <row r="169" spans="1:16">
      <c r="A169" s="300"/>
      <c r="B169" s="327"/>
      <c r="C169" s="504" t="s">
        <v>1155</v>
      </c>
      <c r="D169" s="45" t="s">
        <v>570</v>
      </c>
      <c r="E169" s="128"/>
      <c r="F169" s="126"/>
      <c r="G169" s="126"/>
      <c r="H169" s="126"/>
      <c r="I169" s="127">
        <f t="shared" si="10"/>
        <v>0</v>
      </c>
      <c r="J169" s="126"/>
      <c r="K169" s="126"/>
      <c r="L169" s="126"/>
      <c r="M169" s="126"/>
      <c r="N169" s="127">
        <f t="shared" si="11"/>
        <v>0</v>
      </c>
      <c r="O169" s="126"/>
      <c r="P169" s="329"/>
    </row>
    <row r="170" spans="1:16" ht="12.6" customHeight="1">
      <c r="A170" s="300"/>
      <c r="B170" s="327"/>
      <c r="C170" s="504"/>
      <c r="D170" s="45" t="s">
        <v>1154</v>
      </c>
      <c r="E170" s="128"/>
      <c r="F170" s="126"/>
      <c r="G170" s="126"/>
      <c r="H170" s="126"/>
      <c r="I170" s="127">
        <f t="shared" si="10"/>
        <v>0</v>
      </c>
      <c r="J170" s="126"/>
      <c r="K170" s="126"/>
      <c r="L170" s="126"/>
      <c r="M170" s="126"/>
      <c r="N170" s="127">
        <f t="shared" si="11"/>
        <v>0</v>
      </c>
      <c r="O170" s="126"/>
      <c r="P170" s="329"/>
    </row>
    <row r="171" spans="1:16">
      <c r="A171" s="300"/>
      <c r="B171" s="327"/>
      <c r="C171" s="330"/>
      <c r="D171" s="45" t="s">
        <v>583</v>
      </c>
      <c r="E171" s="128"/>
      <c r="F171" s="126"/>
      <c r="G171" s="126"/>
      <c r="H171" s="126"/>
      <c r="I171" s="127">
        <f t="shared" si="10"/>
        <v>0</v>
      </c>
      <c r="J171" s="126"/>
      <c r="K171" s="126"/>
      <c r="L171" s="126"/>
      <c r="M171" s="126"/>
      <c r="N171" s="127">
        <f t="shared" si="11"/>
        <v>0</v>
      </c>
      <c r="O171" s="126"/>
      <c r="P171" s="329"/>
    </row>
    <row r="172" spans="1:16">
      <c r="A172" s="300"/>
      <c r="B172" s="327"/>
      <c r="C172" s="330"/>
      <c r="D172" s="45" t="s">
        <v>584</v>
      </c>
      <c r="E172" s="128"/>
      <c r="F172" s="126"/>
      <c r="G172" s="126"/>
      <c r="H172" s="126"/>
      <c r="I172" s="127">
        <f t="shared" si="10"/>
        <v>0</v>
      </c>
      <c r="J172" s="126"/>
      <c r="K172" s="126"/>
      <c r="L172" s="126"/>
      <c r="M172" s="126"/>
      <c r="N172" s="127">
        <f t="shared" si="11"/>
        <v>0</v>
      </c>
      <c r="O172" s="126"/>
      <c r="P172" s="329"/>
    </row>
    <row r="173" spans="1:16">
      <c r="A173" s="300"/>
      <c r="B173" s="327"/>
      <c r="C173" s="330"/>
      <c r="D173" s="45" t="s">
        <v>760</v>
      </c>
      <c r="E173" s="128"/>
      <c r="F173" s="126"/>
      <c r="G173" s="126"/>
      <c r="H173" s="126"/>
      <c r="I173" s="127">
        <f t="shared" si="10"/>
        <v>0</v>
      </c>
      <c r="J173" s="126"/>
      <c r="K173" s="126"/>
      <c r="L173" s="126"/>
      <c r="M173" s="126"/>
      <c r="N173" s="127">
        <f t="shared" si="11"/>
        <v>0</v>
      </c>
      <c r="O173" s="126"/>
      <c r="P173" s="329"/>
    </row>
    <row r="174" spans="1:16">
      <c r="A174" s="300"/>
      <c r="B174" s="327"/>
      <c r="C174" s="330"/>
      <c r="D174" s="45" t="s">
        <v>761</v>
      </c>
      <c r="E174" s="128"/>
      <c r="F174" s="126"/>
      <c r="G174" s="126"/>
      <c r="H174" s="126"/>
      <c r="I174" s="127">
        <f t="shared" si="10"/>
        <v>0</v>
      </c>
      <c r="J174" s="126"/>
      <c r="K174" s="126"/>
      <c r="L174" s="126"/>
      <c r="M174" s="126"/>
      <c r="N174" s="127">
        <f t="shared" si="11"/>
        <v>0</v>
      </c>
      <c r="O174" s="126"/>
      <c r="P174" s="329"/>
    </row>
    <row r="175" spans="1:16">
      <c r="A175" s="300"/>
      <c r="B175" s="327"/>
      <c r="C175" s="330"/>
      <c r="D175" s="45" t="s">
        <v>581</v>
      </c>
      <c r="E175" s="128"/>
      <c r="F175" s="126"/>
      <c r="G175" s="126"/>
      <c r="H175" s="126"/>
      <c r="I175" s="127">
        <f t="shared" si="10"/>
        <v>0</v>
      </c>
      <c r="J175" s="126"/>
      <c r="K175" s="126"/>
      <c r="L175" s="126"/>
      <c r="M175" s="126"/>
      <c r="N175" s="127">
        <f t="shared" si="11"/>
        <v>0</v>
      </c>
      <c r="O175" s="126"/>
      <c r="P175" s="329"/>
    </row>
    <row r="176" spans="1:16">
      <c r="A176" s="300"/>
      <c r="B176" s="327"/>
      <c r="C176" s="330"/>
      <c r="D176" s="45" t="s">
        <v>766</v>
      </c>
      <c r="E176" s="128"/>
      <c r="F176" s="126"/>
      <c r="G176" s="126"/>
      <c r="H176" s="126"/>
      <c r="I176" s="127">
        <f t="shared" si="10"/>
        <v>0</v>
      </c>
      <c r="J176" s="126"/>
      <c r="K176" s="126"/>
      <c r="L176" s="126"/>
      <c r="M176" s="126"/>
      <c r="N176" s="127">
        <f t="shared" si="11"/>
        <v>0</v>
      </c>
      <c r="O176" s="126"/>
      <c r="P176" s="329"/>
    </row>
    <row r="177" spans="1:16">
      <c r="A177" s="300"/>
      <c r="B177" s="327"/>
      <c r="C177" s="330"/>
      <c r="D177" s="45" t="s">
        <v>1143</v>
      </c>
      <c r="E177" s="128"/>
      <c r="F177" s="126"/>
      <c r="G177" s="126"/>
      <c r="H177" s="126"/>
      <c r="I177" s="127">
        <f t="shared" si="10"/>
        <v>0</v>
      </c>
      <c r="J177" s="126"/>
      <c r="K177" s="126"/>
      <c r="L177" s="126"/>
      <c r="M177" s="126"/>
      <c r="N177" s="127">
        <f t="shared" si="11"/>
        <v>0</v>
      </c>
      <c r="O177" s="126"/>
      <c r="P177" s="329"/>
    </row>
    <row r="178" spans="1:16">
      <c r="A178" s="300"/>
      <c r="B178" s="327"/>
      <c r="C178" s="330"/>
      <c r="D178" s="45" t="s">
        <v>1144</v>
      </c>
      <c r="E178" s="128"/>
      <c r="F178" s="126"/>
      <c r="G178" s="126"/>
      <c r="H178" s="126"/>
      <c r="I178" s="127">
        <f t="shared" si="10"/>
        <v>0</v>
      </c>
      <c r="J178" s="126"/>
      <c r="K178" s="126"/>
      <c r="L178" s="126"/>
      <c r="M178" s="126"/>
      <c r="N178" s="127">
        <f t="shared" si="11"/>
        <v>0</v>
      </c>
      <c r="O178" s="126"/>
      <c r="P178" s="329"/>
    </row>
    <row r="179" spans="1:16">
      <c r="A179" s="300"/>
      <c r="B179" s="327"/>
      <c r="C179" s="330"/>
      <c r="D179" s="45" t="s">
        <v>1145</v>
      </c>
      <c r="E179" s="128"/>
      <c r="F179" s="126"/>
      <c r="G179" s="126"/>
      <c r="H179" s="126"/>
      <c r="I179" s="127">
        <f t="shared" si="10"/>
        <v>0</v>
      </c>
      <c r="J179" s="126"/>
      <c r="K179" s="126"/>
      <c r="L179" s="126"/>
      <c r="M179" s="126"/>
      <c r="N179" s="127">
        <f t="shared" si="11"/>
        <v>0</v>
      </c>
      <c r="O179" s="126"/>
      <c r="P179" s="329"/>
    </row>
    <row r="180" spans="1:16">
      <c r="A180" s="300"/>
      <c r="B180" s="327"/>
      <c r="C180" s="330"/>
      <c r="D180" s="45" t="s">
        <v>1146</v>
      </c>
      <c r="E180" s="128"/>
      <c r="F180" s="126"/>
      <c r="G180" s="126"/>
      <c r="H180" s="126"/>
      <c r="I180" s="127">
        <f t="shared" si="10"/>
        <v>0</v>
      </c>
      <c r="J180" s="126"/>
      <c r="K180" s="126"/>
      <c r="L180" s="126"/>
      <c r="M180" s="126"/>
      <c r="N180" s="127">
        <f t="shared" si="11"/>
        <v>0</v>
      </c>
      <c r="O180" s="126"/>
      <c r="P180" s="329"/>
    </row>
    <row r="181" spans="1:16">
      <c r="A181" s="300"/>
      <c r="B181" s="327"/>
      <c r="C181" s="330"/>
      <c r="D181" s="45" t="s">
        <v>1147</v>
      </c>
      <c r="E181" s="128"/>
      <c r="F181" s="126"/>
      <c r="G181" s="126"/>
      <c r="H181" s="126"/>
      <c r="I181" s="127">
        <f t="shared" si="10"/>
        <v>0</v>
      </c>
      <c r="J181" s="126"/>
      <c r="K181" s="126"/>
      <c r="L181" s="126"/>
      <c r="M181" s="126"/>
      <c r="N181" s="127">
        <f t="shared" si="11"/>
        <v>0</v>
      </c>
      <c r="O181" s="126"/>
      <c r="P181" s="329"/>
    </row>
    <row r="182" spans="1:16">
      <c r="A182" s="300"/>
      <c r="B182" s="338"/>
      <c r="C182" s="331"/>
      <c r="D182" s="332" t="s">
        <v>765</v>
      </c>
      <c r="E182" s="132"/>
      <c r="F182" s="127">
        <f>SUM(F169:F181)</f>
        <v>0</v>
      </c>
      <c r="G182" s="127">
        <f>SUM(G169:G181)</f>
        <v>0</v>
      </c>
      <c r="H182" s="127">
        <f>SUM(H169:H181)</f>
        <v>0</v>
      </c>
      <c r="I182" s="127">
        <f t="shared" si="10"/>
        <v>0</v>
      </c>
      <c r="J182" s="127">
        <f>SUM(J169:J181)</f>
        <v>0</v>
      </c>
      <c r="K182" s="127">
        <f>SUM(K169:K181)</f>
        <v>0</v>
      </c>
      <c r="L182" s="127">
        <f>SUM(L169:L181)</f>
        <v>0</v>
      </c>
      <c r="M182" s="127">
        <f>SUM(M169:M181)</f>
        <v>0</v>
      </c>
      <c r="N182" s="127">
        <f t="shared" si="11"/>
        <v>0</v>
      </c>
      <c r="O182" s="127">
        <f>SUM(O169:O181)</f>
        <v>0</v>
      </c>
      <c r="P182" s="334"/>
    </row>
    <row r="184" spans="1:16">
      <c r="B184" s="122" t="s">
        <v>1156</v>
      </c>
    </row>
    <row r="185" spans="1:16">
      <c r="B185" s="41" t="s">
        <v>1157</v>
      </c>
    </row>
    <row r="186" spans="1:16">
      <c r="B186" s="122" t="s">
        <v>1158</v>
      </c>
    </row>
  </sheetData>
  <sheetProtection insertHyperlinks="0"/>
  <mergeCells count="16">
    <mergeCell ref="P10:P12"/>
    <mergeCell ref="F11:I11"/>
    <mergeCell ref="K11:N11"/>
    <mergeCell ref="B6:C6"/>
    <mergeCell ref="D10:D12"/>
    <mergeCell ref="E10:E12"/>
    <mergeCell ref="F10:J10"/>
    <mergeCell ref="K10:O10"/>
    <mergeCell ref="C155:C156"/>
    <mergeCell ref="C169:C170"/>
    <mergeCell ref="C42:C43"/>
    <mergeCell ref="C56:C57"/>
    <mergeCell ref="C70:C71"/>
    <mergeCell ref="C84:C85"/>
    <mergeCell ref="C127:C128"/>
    <mergeCell ref="C141:C142"/>
  </mergeCells>
  <dataValidations count="1">
    <dataValidation type="decimal" allowBlank="1" showInputMessage="1" showErrorMessage="1" errorTitle="Error" error="Please enter a number of +/- 11 digits" sqref="J169:M181 F169:H181 O169:O181 J155:M167 E155:H167 O155:O167 J141:M153 F141:H153 O141:O153 J127:M139 E127:H139 O127:O139 J99:M125 E99:H125 O99:O125 J84:M96 F84:H96 O84:O96 J70:M82 E70:H82 O70:O82 J56:M68 F56:H68 O56:O68 J42:M54 E42:H54 O42:O54 J14:M40 E14:H40 O14:O40" xr:uid="{EE5EF336-967B-4A5C-806D-2644A61848B9}">
      <formula1>-99999999999</formula1>
      <formula2>99999999999</formula2>
    </dataValidation>
  </dataValidations>
  <pageMargins left="0.7" right="0.7" top="0.75" bottom="0.75" header="0.3" footer="0.3"/>
  <pageSetup paperSize="8" scale="50" orientation="landscape" r:id="rId1"/>
  <drawing r:id="rId2"/>
  <legacyDrawing r:id="rId3"/>
  <controls>
    <mc:AlternateContent xmlns:mc="http://schemas.openxmlformats.org/markup-compatibility/2006">
      <mc:Choice Requires="x14">
        <control shapeId="13313" r:id="rId4" name="BGTR4XYZ00_Clear_Worksheet">
          <controlPr defaultSize="0" autoLine="0" r:id="rId5">
            <anchor moveWithCells="1">
              <from>
                <xdr:col>4</xdr:col>
                <xdr:colOff>66675</xdr:colOff>
                <xdr:row>2</xdr:row>
                <xdr:rowOff>0</xdr:rowOff>
              </from>
              <to>
                <xdr:col>5</xdr:col>
                <xdr:colOff>419100</xdr:colOff>
                <xdr:row>3</xdr:row>
                <xdr:rowOff>133350</xdr:rowOff>
              </to>
            </anchor>
          </controlPr>
        </control>
      </mc:Choice>
      <mc:Fallback>
        <control shapeId="13313" r:id="rId4" name="BGTR4XYZ00_Clear_Worksheet"/>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B7E9B-8CF3-4748-AF8D-3CB0B32EAF59}">
  <sheetPr codeName="Sheet46">
    <tabColor theme="4" tint="0.39997558519241921"/>
  </sheetPr>
  <dimension ref="A1"/>
  <sheetViews>
    <sheetView showGridLines="0" zoomScaleNormal="100" workbookViewId="0"/>
  </sheetViews>
  <sheetFormatPr defaultColWidth="8.42578125" defaultRowHeight="13.5"/>
  <cols>
    <col min="1" max="16384" width="8.42578125" style="133"/>
  </cols>
  <sheetData/>
  <sheetProtection insertHyperlinks="0"/>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D9F0-ED44-4328-809D-11D94F5249C0}">
  <sheetPr codeName="Sheet6">
    <pageSetUpPr fitToPage="1"/>
  </sheetPr>
  <dimension ref="A1:M69"/>
  <sheetViews>
    <sheetView showGridLines="0" topLeftCell="B1" zoomScaleNormal="100" workbookViewId="0">
      <selection activeCell="B1" sqref="B1"/>
    </sheetView>
  </sheetViews>
  <sheetFormatPr defaultRowHeight="15"/>
  <cols>
    <col min="1" max="1" width="1.42578125" hidden="1" customWidth="1"/>
    <col min="2" max="2" width="35.42578125" customWidth="1"/>
    <col min="3" max="13" width="25.42578125" customWidth="1"/>
  </cols>
  <sheetData>
    <row r="1" spans="2:13" ht="13.15" customHeight="1">
      <c r="B1" s="339" t="s">
        <v>8</v>
      </c>
      <c r="C1" s="5"/>
      <c r="D1" s="5"/>
      <c r="E1" s="5"/>
      <c r="F1" s="5"/>
    </row>
    <row r="2" spans="2:13" s="4" customFormat="1" ht="17.100000000000001" customHeight="1">
      <c r="B2" s="340" t="s">
        <v>532</v>
      </c>
      <c r="C2" s="303"/>
    </row>
    <row r="3" spans="2:13" s="4" customFormat="1" ht="17.100000000000001" customHeight="1">
      <c r="B3" s="340" t="s">
        <v>533</v>
      </c>
      <c r="C3" s="305"/>
    </row>
    <row r="4" spans="2:13" s="4" customFormat="1" ht="17.100000000000001" customHeight="1">
      <c r="B4" s="340" t="s">
        <v>534</v>
      </c>
      <c r="C4" s="303"/>
    </row>
    <row r="6" spans="2:13">
      <c r="B6" s="134"/>
      <c r="C6" s="341" t="s">
        <v>540</v>
      </c>
      <c r="D6" s="341" t="s">
        <v>930</v>
      </c>
      <c r="E6" s="341" t="s">
        <v>542</v>
      </c>
      <c r="F6" s="341" t="s">
        <v>543</v>
      </c>
      <c r="G6" s="341" t="s">
        <v>544</v>
      </c>
      <c r="H6" s="341" t="s">
        <v>545</v>
      </c>
      <c r="I6" s="341" t="s">
        <v>546</v>
      </c>
      <c r="J6" s="341" t="s">
        <v>547</v>
      </c>
      <c r="K6" s="341" t="s">
        <v>548</v>
      </c>
      <c r="L6" s="341" t="s">
        <v>549</v>
      </c>
      <c r="M6" s="341" t="s">
        <v>550</v>
      </c>
    </row>
    <row r="7" spans="2:13">
      <c r="B7" s="134"/>
      <c r="C7" s="134"/>
      <c r="D7" s="134"/>
      <c r="E7" s="134"/>
      <c r="F7" s="134"/>
      <c r="G7" s="134"/>
      <c r="H7" s="134"/>
      <c r="I7" s="134"/>
      <c r="J7" s="134"/>
      <c r="K7" s="134"/>
      <c r="L7" s="134"/>
      <c r="M7" s="134"/>
    </row>
    <row r="8" spans="2:13" s="135" customFormat="1" ht="38.25">
      <c r="B8" s="342" t="s">
        <v>1159</v>
      </c>
      <c r="C8" s="343" t="s">
        <v>1160</v>
      </c>
      <c r="D8" s="343" t="s">
        <v>530</v>
      </c>
      <c r="E8" s="343" t="s">
        <v>531</v>
      </c>
      <c r="F8" s="343" t="s">
        <v>1161</v>
      </c>
      <c r="G8" s="343" t="s">
        <v>1162</v>
      </c>
      <c r="H8" s="343" t="s">
        <v>1163</v>
      </c>
      <c r="I8" s="343" t="s">
        <v>1164</v>
      </c>
      <c r="J8" s="343" t="s">
        <v>1165</v>
      </c>
      <c r="K8" s="343" t="s">
        <v>1166</v>
      </c>
      <c r="L8" s="343" t="s">
        <v>1167</v>
      </c>
      <c r="M8" s="343" t="s">
        <v>1168</v>
      </c>
    </row>
    <row r="9" spans="2:13">
      <c r="B9" s="344">
        <v>1</v>
      </c>
      <c r="C9" s="136"/>
      <c r="D9" s="136"/>
      <c r="E9" s="136"/>
      <c r="F9" s="137"/>
      <c r="G9" s="137"/>
      <c r="H9" s="137"/>
      <c r="I9" s="137"/>
      <c r="J9" s="137"/>
      <c r="K9" s="137"/>
      <c r="L9" s="137"/>
      <c r="M9" s="137"/>
    </row>
    <row r="10" spans="2:13">
      <c r="B10" s="344">
        <v>2</v>
      </c>
      <c r="C10" s="136"/>
      <c r="D10" s="136"/>
      <c r="E10" s="136"/>
      <c r="F10" s="137"/>
      <c r="G10" s="137"/>
      <c r="H10" s="137"/>
      <c r="I10" s="137"/>
      <c r="J10" s="137"/>
      <c r="K10" s="137"/>
      <c r="L10" s="137"/>
      <c r="M10" s="137"/>
    </row>
    <row r="11" spans="2:13">
      <c r="B11" s="344">
        <v>3</v>
      </c>
      <c r="C11" s="136"/>
      <c r="D11" s="136"/>
      <c r="E11" s="136"/>
      <c r="F11" s="137"/>
      <c r="G11" s="137"/>
      <c r="H11" s="137"/>
      <c r="I11" s="137"/>
      <c r="J11" s="137"/>
      <c r="K11" s="137"/>
      <c r="L11" s="137"/>
      <c r="M11" s="137"/>
    </row>
    <row r="12" spans="2:13">
      <c r="B12" s="344">
        <v>4</v>
      </c>
      <c r="C12" s="136"/>
      <c r="D12" s="136"/>
      <c r="E12" s="136"/>
      <c r="F12" s="137"/>
      <c r="G12" s="137"/>
      <c r="H12" s="137"/>
      <c r="I12" s="137"/>
      <c r="J12" s="137"/>
      <c r="K12" s="137"/>
      <c r="L12" s="137"/>
      <c r="M12" s="137"/>
    </row>
    <row r="13" spans="2:13">
      <c r="B13" s="344">
        <v>5</v>
      </c>
      <c r="C13" s="136"/>
      <c r="D13" s="136"/>
      <c r="E13" s="136"/>
      <c r="F13" s="137"/>
      <c r="G13" s="137"/>
      <c r="H13" s="137"/>
      <c r="I13" s="137"/>
      <c r="J13" s="137"/>
      <c r="K13" s="137"/>
      <c r="L13" s="137"/>
      <c r="M13" s="137"/>
    </row>
    <row r="14" spans="2:13">
      <c r="B14" s="344">
        <v>6</v>
      </c>
      <c r="C14" s="136"/>
      <c r="D14" s="136"/>
      <c r="E14" s="136"/>
      <c r="F14" s="137"/>
      <c r="G14" s="137"/>
      <c r="H14" s="137"/>
      <c r="I14" s="137"/>
      <c r="J14" s="137"/>
      <c r="K14" s="137"/>
      <c r="L14" s="137"/>
      <c r="M14" s="137"/>
    </row>
    <row r="15" spans="2:13" ht="22.5" customHeight="1">
      <c r="B15" s="344">
        <v>7</v>
      </c>
      <c r="C15" s="136"/>
      <c r="D15" s="136"/>
      <c r="E15" s="136"/>
      <c r="F15" s="137"/>
      <c r="G15" s="137"/>
      <c r="H15" s="137"/>
      <c r="I15" s="137"/>
      <c r="J15" s="137"/>
      <c r="K15" s="137"/>
      <c r="L15" s="137"/>
      <c r="M15" s="137"/>
    </row>
    <row r="16" spans="2:13" ht="22.5" customHeight="1">
      <c r="B16" s="344">
        <v>8</v>
      </c>
      <c r="C16" s="136"/>
      <c r="D16" s="136"/>
      <c r="E16" s="136"/>
      <c r="F16" s="137"/>
      <c r="G16" s="137"/>
      <c r="H16" s="137"/>
      <c r="I16" s="137"/>
      <c r="J16" s="137"/>
      <c r="K16" s="137"/>
      <c r="L16" s="137"/>
      <c r="M16" s="137"/>
    </row>
    <row r="17" spans="2:13">
      <c r="B17" s="344">
        <v>9</v>
      </c>
      <c r="C17" s="136"/>
      <c r="D17" s="136"/>
      <c r="E17" s="136"/>
      <c r="F17" s="137"/>
      <c r="G17" s="137"/>
      <c r="H17" s="137"/>
      <c r="I17" s="137"/>
      <c r="J17" s="137"/>
      <c r="K17" s="137"/>
      <c r="L17" s="137"/>
      <c r="M17" s="137"/>
    </row>
    <row r="18" spans="2:13">
      <c r="B18" s="344">
        <v>10</v>
      </c>
      <c r="C18" s="136"/>
      <c r="D18" s="136"/>
      <c r="E18" s="136"/>
      <c r="F18" s="137"/>
      <c r="G18" s="137"/>
      <c r="H18" s="137"/>
      <c r="I18" s="137"/>
      <c r="J18" s="137"/>
      <c r="K18" s="137"/>
      <c r="L18" s="137"/>
      <c r="M18" s="137"/>
    </row>
    <row r="19" spans="2:13">
      <c r="B19" s="344">
        <v>11</v>
      </c>
      <c r="C19" s="136"/>
      <c r="D19" s="136"/>
      <c r="E19" s="136"/>
      <c r="F19" s="137"/>
      <c r="G19" s="137"/>
      <c r="H19" s="137"/>
      <c r="I19" s="137"/>
      <c r="J19" s="137"/>
      <c r="K19" s="137"/>
      <c r="L19" s="137"/>
      <c r="M19" s="137"/>
    </row>
    <row r="20" spans="2:13">
      <c r="B20" s="344">
        <v>12</v>
      </c>
      <c r="C20" s="136"/>
      <c r="D20" s="136"/>
      <c r="E20" s="136"/>
      <c r="F20" s="137"/>
      <c r="G20" s="137"/>
      <c r="H20" s="137"/>
      <c r="I20" s="137"/>
      <c r="J20" s="137"/>
      <c r="K20" s="137"/>
      <c r="L20" s="137"/>
      <c r="M20" s="137"/>
    </row>
    <row r="21" spans="2:13">
      <c r="B21" s="344">
        <v>13</v>
      </c>
      <c r="C21" s="136"/>
      <c r="D21" s="136"/>
      <c r="E21" s="136"/>
      <c r="F21" s="137"/>
      <c r="G21" s="137"/>
      <c r="H21" s="137"/>
      <c r="I21" s="137"/>
      <c r="J21" s="137"/>
      <c r="K21" s="137"/>
      <c r="L21" s="137"/>
      <c r="M21" s="137"/>
    </row>
    <row r="22" spans="2:13">
      <c r="B22" s="344">
        <v>14</v>
      </c>
      <c r="C22" s="136"/>
      <c r="D22" s="136"/>
      <c r="E22" s="136"/>
      <c r="F22" s="137"/>
      <c r="G22" s="137"/>
      <c r="H22" s="137"/>
      <c r="I22" s="137"/>
      <c r="J22" s="137"/>
      <c r="K22" s="137"/>
      <c r="L22" s="137"/>
      <c r="M22" s="137"/>
    </row>
    <row r="23" spans="2:13">
      <c r="B23" s="344">
        <v>15</v>
      </c>
      <c r="C23" s="136"/>
      <c r="D23" s="136"/>
      <c r="E23" s="136"/>
      <c r="F23" s="137"/>
      <c r="G23" s="137"/>
      <c r="H23" s="137"/>
      <c r="I23" s="137"/>
      <c r="J23" s="137"/>
      <c r="K23" s="137"/>
      <c r="L23" s="137"/>
      <c r="M23" s="137"/>
    </row>
    <row r="24" spans="2:13">
      <c r="B24" s="344">
        <v>16</v>
      </c>
      <c r="C24" s="136"/>
      <c r="D24" s="136"/>
      <c r="E24" s="136"/>
      <c r="F24" s="137"/>
      <c r="G24" s="137"/>
      <c r="H24" s="137"/>
      <c r="I24" s="137"/>
      <c r="J24" s="137"/>
      <c r="K24" s="137"/>
      <c r="L24" s="137"/>
      <c r="M24" s="137"/>
    </row>
    <row r="25" spans="2:13">
      <c r="B25" s="344">
        <v>17</v>
      </c>
      <c r="C25" s="136"/>
      <c r="D25" s="136"/>
      <c r="E25" s="136"/>
      <c r="F25" s="137"/>
      <c r="G25" s="137"/>
      <c r="H25" s="137"/>
      <c r="I25" s="137"/>
      <c r="J25" s="137"/>
      <c r="K25" s="137"/>
      <c r="L25" s="137"/>
      <c r="M25" s="137"/>
    </row>
    <row r="26" spans="2:13">
      <c r="B26" s="344">
        <v>18</v>
      </c>
      <c r="C26" s="136"/>
      <c r="D26" s="136"/>
      <c r="E26" s="136"/>
      <c r="F26" s="137"/>
      <c r="G26" s="137"/>
      <c r="H26" s="137"/>
      <c r="I26" s="137"/>
      <c r="J26" s="137"/>
      <c r="K26" s="137"/>
      <c r="L26" s="137"/>
      <c r="M26" s="137"/>
    </row>
    <row r="27" spans="2:13">
      <c r="B27" s="344">
        <v>19</v>
      </c>
      <c r="C27" s="136"/>
      <c r="D27" s="136"/>
      <c r="E27" s="136"/>
      <c r="F27" s="137"/>
      <c r="G27" s="137"/>
      <c r="H27" s="137"/>
      <c r="I27" s="137"/>
      <c r="J27" s="137"/>
      <c r="K27" s="137"/>
      <c r="L27" s="137"/>
      <c r="M27" s="137"/>
    </row>
    <row r="28" spans="2:13">
      <c r="B28" s="344">
        <v>20</v>
      </c>
      <c r="C28" s="136"/>
      <c r="D28" s="136"/>
      <c r="E28" s="136"/>
      <c r="F28" s="137"/>
      <c r="G28" s="137"/>
      <c r="H28" s="137"/>
      <c r="I28" s="137"/>
      <c r="J28" s="137"/>
      <c r="K28" s="137"/>
      <c r="L28" s="137"/>
      <c r="M28" s="137"/>
    </row>
    <row r="29" spans="2:13">
      <c r="B29" s="344">
        <v>21</v>
      </c>
      <c r="C29" s="136"/>
      <c r="D29" s="136"/>
      <c r="E29" s="136"/>
      <c r="F29" s="137"/>
      <c r="G29" s="137"/>
      <c r="H29" s="137"/>
      <c r="I29" s="137"/>
      <c r="J29" s="137"/>
      <c r="K29" s="137"/>
      <c r="L29" s="137"/>
      <c r="M29" s="137"/>
    </row>
    <row r="30" spans="2:13">
      <c r="B30" s="344">
        <v>22</v>
      </c>
      <c r="C30" s="136"/>
      <c r="D30" s="136"/>
      <c r="E30" s="136"/>
      <c r="F30" s="137"/>
      <c r="G30" s="137"/>
      <c r="H30" s="137"/>
      <c r="I30" s="137"/>
      <c r="J30" s="137"/>
      <c r="K30" s="137"/>
      <c r="L30" s="137"/>
      <c r="M30" s="137"/>
    </row>
    <row r="31" spans="2:13">
      <c r="B31" s="344">
        <v>23</v>
      </c>
      <c r="C31" s="136"/>
      <c r="D31" s="136"/>
      <c r="E31" s="136"/>
      <c r="F31" s="137"/>
      <c r="G31" s="137"/>
      <c r="H31" s="137"/>
      <c r="I31" s="137"/>
      <c r="J31" s="137"/>
      <c r="K31" s="137"/>
      <c r="L31" s="137"/>
      <c r="M31" s="137"/>
    </row>
    <row r="32" spans="2:13">
      <c r="B32" s="344">
        <v>24</v>
      </c>
      <c r="C32" s="136"/>
      <c r="D32" s="136"/>
      <c r="E32" s="136"/>
      <c r="F32" s="137"/>
      <c r="G32" s="137"/>
      <c r="H32" s="137"/>
      <c r="I32" s="137"/>
      <c r="J32" s="137"/>
      <c r="K32" s="137"/>
      <c r="L32" s="137"/>
      <c r="M32" s="137"/>
    </row>
    <row r="33" spans="2:13">
      <c r="B33" s="344">
        <v>25</v>
      </c>
      <c r="C33" s="136"/>
      <c r="D33" s="136"/>
      <c r="E33" s="136"/>
      <c r="F33" s="137"/>
      <c r="G33" s="137"/>
      <c r="H33" s="137"/>
      <c r="I33" s="137"/>
      <c r="J33" s="137"/>
      <c r="K33" s="137"/>
      <c r="L33" s="137"/>
      <c r="M33" s="137"/>
    </row>
    <row r="34" spans="2:13">
      <c r="B34" s="344">
        <v>26</v>
      </c>
      <c r="C34" s="136"/>
      <c r="D34" s="136"/>
      <c r="E34" s="136"/>
      <c r="F34" s="137"/>
      <c r="G34" s="137"/>
      <c r="H34" s="137"/>
      <c r="I34" s="137"/>
      <c r="J34" s="137"/>
      <c r="K34" s="137"/>
      <c r="L34" s="137"/>
      <c r="M34" s="137"/>
    </row>
    <row r="35" spans="2:13">
      <c r="B35" s="344">
        <v>27</v>
      </c>
      <c r="C35" s="136"/>
      <c r="D35" s="136"/>
      <c r="E35" s="136"/>
      <c r="F35" s="137"/>
      <c r="G35" s="137"/>
      <c r="H35" s="137"/>
      <c r="I35" s="137"/>
      <c r="J35" s="137"/>
      <c r="K35" s="137"/>
      <c r="L35" s="137"/>
      <c r="M35" s="137"/>
    </row>
    <row r="36" spans="2:13">
      <c r="B36" s="344">
        <v>28</v>
      </c>
      <c r="C36" s="136"/>
      <c r="D36" s="136"/>
      <c r="E36" s="136"/>
      <c r="F36" s="137"/>
      <c r="G36" s="137"/>
      <c r="H36" s="137"/>
      <c r="I36" s="137"/>
      <c r="J36" s="137"/>
      <c r="K36" s="137"/>
      <c r="L36" s="137"/>
      <c r="M36" s="137"/>
    </row>
    <row r="37" spans="2:13">
      <c r="B37" s="344">
        <v>29</v>
      </c>
      <c r="C37" s="136"/>
      <c r="D37" s="136"/>
      <c r="E37" s="136"/>
      <c r="F37" s="137"/>
      <c r="G37" s="137"/>
      <c r="H37" s="137"/>
      <c r="I37" s="137"/>
      <c r="J37" s="137"/>
      <c r="K37" s="137"/>
      <c r="L37" s="137"/>
      <c r="M37" s="137"/>
    </row>
    <row r="38" spans="2:13">
      <c r="B38" s="344">
        <v>30</v>
      </c>
      <c r="C38" s="136"/>
      <c r="D38" s="136"/>
      <c r="E38" s="136"/>
      <c r="F38" s="137"/>
      <c r="G38" s="137"/>
      <c r="H38" s="137"/>
      <c r="I38" s="137"/>
      <c r="J38" s="137"/>
      <c r="K38" s="137"/>
      <c r="L38" s="137"/>
      <c r="M38" s="137"/>
    </row>
    <row r="39" spans="2:13">
      <c r="B39" s="344">
        <v>31</v>
      </c>
      <c r="C39" s="136"/>
      <c r="D39" s="136"/>
      <c r="E39" s="136"/>
      <c r="F39" s="137"/>
      <c r="G39" s="137"/>
      <c r="H39" s="137"/>
      <c r="I39" s="137"/>
      <c r="J39" s="137"/>
      <c r="K39" s="137"/>
      <c r="L39" s="137"/>
      <c r="M39" s="137"/>
    </row>
    <row r="40" spans="2:13">
      <c r="B40" s="344">
        <v>32</v>
      </c>
      <c r="C40" s="136"/>
      <c r="D40" s="136"/>
      <c r="E40" s="136"/>
      <c r="F40" s="137"/>
      <c r="G40" s="137"/>
      <c r="H40" s="137"/>
      <c r="I40" s="137"/>
      <c r="J40" s="137"/>
      <c r="K40" s="137"/>
      <c r="L40" s="137"/>
      <c r="M40" s="137"/>
    </row>
    <row r="41" spans="2:13">
      <c r="B41" s="344">
        <v>33</v>
      </c>
      <c r="C41" s="136"/>
      <c r="D41" s="136"/>
      <c r="E41" s="136"/>
      <c r="F41" s="137"/>
      <c r="G41" s="137"/>
      <c r="H41" s="137"/>
      <c r="I41" s="137"/>
      <c r="J41" s="137"/>
      <c r="K41" s="137"/>
      <c r="L41" s="137"/>
      <c r="M41" s="137"/>
    </row>
    <row r="42" spans="2:13">
      <c r="B42" s="344">
        <v>34</v>
      </c>
      <c r="C42" s="136"/>
      <c r="D42" s="136"/>
      <c r="E42" s="136"/>
      <c r="F42" s="137"/>
      <c r="G42" s="137"/>
      <c r="H42" s="137"/>
      <c r="I42" s="137"/>
      <c r="J42" s="137"/>
      <c r="K42" s="137"/>
      <c r="L42" s="137"/>
      <c r="M42" s="137"/>
    </row>
    <row r="43" spans="2:13">
      <c r="B43" s="344">
        <v>35</v>
      </c>
      <c r="C43" s="136"/>
      <c r="D43" s="136"/>
      <c r="E43" s="136"/>
      <c r="F43" s="137"/>
      <c r="G43" s="137"/>
      <c r="H43" s="137"/>
      <c r="I43" s="137"/>
      <c r="J43" s="137"/>
      <c r="K43" s="137"/>
      <c r="L43" s="137"/>
      <c r="M43" s="137"/>
    </row>
    <row r="44" spans="2:13">
      <c r="B44" s="344">
        <v>36</v>
      </c>
      <c r="C44" s="136"/>
      <c r="D44" s="136"/>
      <c r="E44" s="136"/>
      <c r="F44" s="137"/>
      <c r="G44" s="137"/>
      <c r="H44" s="137"/>
      <c r="I44" s="137"/>
      <c r="J44" s="137"/>
      <c r="K44" s="137"/>
      <c r="L44" s="137"/>
      <c r="M44" s="137"/>
    </row>
    <row r="45" spans="2:13">
      <c r="B45" s="344">
        <v>37</v>
      </c>
      <c r="C45" s="136"/>
      <c r="D45" s="136"/>
      <c r="E45" s="136"/>
      <c r="F45" s="137"/>
      <c r="G45" s="137"/>
      <c r="H45" s="137"/>
      <c r="I45" s="137"/>
      <c r="J45" s="137"/>
      <c r="K45" s="137"/>
      <c r="L45" s="137"/>
      <c r="M45" s="137"/>
    </row>
    <row r="46" spans="2:13">
      <c r="B46" s="344">
        <v>38</v>
      </c>
      <c r="C46" s="136"/>
      <c r="D46" s="136"/>
      <c r="E46" s="136"/>
      <c r="F46" s="137"/>
      <c r="G46" s="137"/>
      <c r="H46" s="137"/>
      <c r="I46" s="137"/>
      <c r="J46" s="137"/>
      <c r="K46" s="137"/>
      <c r="L46" s="137"/>
      <c r="M46" s="137"/>
    </row>
    <row r="47" spans="2:13">
      <c r="B47" s="344">
        <v>39</v>
      </c>
      <c r="C47" s="136"/>
      <c r="D47" s="136"/>
      <c r="E47" s="136"/>
      <c r="F47" s="137"/>
      <c r="G47" s="137"/>
      <c r="H47" s="137"/>
      <c r="I47" s="137"/>
      <c r="J47" s="137"/>
      <c r="K47" s="137"/>
      <c r="L47" s="137"/>
      <c r="M47" s="137"/>
    </row>
    <row r="48" spans="2:13">
      <c r="B48" s="344">
        <v>40</v>
      </c>
      <c r="C48" s="136"/>
      <c r="D48" s="136"/>
      <c r="E48" s="136"/>
      <c r="F48" s="137"/>
      <c r="G48" s="137"/>
      <c r="H48" s="137"/>
      <c r="I48" s="137"/>
      <c r="J48" s="137"/>
      <c r="K48" s="137"/>
      <c r="L48" s="137"/>
      <c r="M48" s="137"/>
    </row>
    <row r="49" spans="2:13">
      <c r="B49" s="344">
        <v>41</v>
      </c>
      <c r="C49" s="136"/>
      <c r="D49" s="136"/>
      <c r="E49" s="136"/>
      <c r="F49" s="137"/>
      <c r="G49" s="137"/>
      <c r="H49" s="137"/>
      <c r="I49" s="137"/>
      <c r="J49" s="137"/>
      <c r="K49" s="137"/>
      <c r="L49" s="137"/>
      <c r="M49" s="137"/>
    </row>
    <row r="50" spans="2:13">
      <c r="B50" s="344">
        <v>42</v>
      </c>
      <c r="C50" s="136"/>
      <c r="D50" s="136"/>
      <c r="E50" s="136"/>
      <c r="F50" s="137"/>
      <c r="G50" s="137"/>
      <c r="H50" s="137"/>
      <c r="I50" s="137"/>
      <c r="J50" s="137"/>
      <c r="K50" s="137"/>
      <c r="L50" s="137"/>
      <c r="M50" s="137"/>
    </row>
    <row r="51" spans="2:13">
      <c r="B51" s="344">
        <v>43</v>
      </c>
      <c r="C51" s="136"/>
      <c r="D51" s="136"/>
      <c r="E51" s="136"/>
      <c r="F51" s="137"/>
      <c r="G51" s="137"/>
      <c r="H51" s="137"/>
      <c r="I51" s="137"/>
      <c r="J51" s="137"/>
      <c r="K51" s="137"/>
      <c r="L51" s="137"/>
      <c r="M51" s="137"/>
    </row>
    <row r="52" spans="2:13">
      <c r="B52" s="344">
        <v>44</v>
      </c>
      <c r="C52" s="136"/>
      <c r="D52" s="136"/>
      <c r="E52" s="136"/>
      <c r="F52" s="137"/>
      <c r="G52" s="137"/>
      <c r="H52" s="137"/>
      <c r="I52" s="137"/>
      <c r="J52" s="137"/>
      <c r="K52" s="137"/>
      <c r="L52" s="137"/>
      <c r="M52" s="137"/>
    </row>
    <row r="53" spans="2:13">
      <c r="B53" s="344">
        <v>45</v>
      </c>
      <c r="C53" s="136"/>
      <c r="D53" s="136"/>
      <c r="E53" s="136"/>
      <c r="F53" s="137"/>
      <c r="G53" s="137"/>
      <c r="H53" s="137"/>
      <c r="I53" s="137"/>
      <c r="J53" s="137"/>
      <c r="K53" s="137"/>
      <c r="L53" s="137"/>
      <c r="M53" s="137"/>
    </row>
    <row r="54" spans="2:13">
      <c r="B54" s="344">
        <v>46</v>
      </c>
      <c r="C54" s="136"/>
      <c r="D54" s="136"/>
      <c r="E54" s="136"/>
      <c r="F54" s="137"/>
      <c r="G54" s="137"/>
      <c r="H54" s="137"/>
      <c r="I54" s="137"/>
      <c r="J54" s="137"/>
      <c r="K54" s="137"/>
      <c r="L54" s="137"/>
      <c r="M54" s="137"/>
    </row>
    <row r="55" spans="2:13">
      <c r="B55" s="344">
        <v>47</v>
      </c>
      <c r="C55" s="136"/>
      <c r="D55" s="136"/>
      <c r="E55" s="136"/>
      <c r="F55" s="137"/>
      <c r="G55" s="137"/>
      <c r="H55" s="137"/>
      <c r="I55" s="137"/>
      <c r="J55" s="137"/>
      <c r="K55" s="137"/>
      <c r="L55" s="137"/>
      <c r="M55" s="137"/>
    </row>
    <row r="56" spans="2:13">
      <c r="B56" s="344">
        <v>48</v>
      </c>
      <c r="C56" s="136"/>
      <c r="D56" s="136"/>
      <c r="E56" s="136"/>
      <c r="F56" s="137"/>
      <c r="G56" s="137"/>
      <c r="H56" s="137"/>
      <c r="I56" s="137"/>
      <c r="J56" s="137"/>
      <c r="K56" s="137"/>
      <c r="L56" s="137"/>
      <c r="M56" s="137"/>
    </row>
    <row r="57" spans="2:13">
      <c r="B57" s="344">
        <v>49</v>
      </c>
      <c r="C57" s="136"/>
      <c r="D57" s="136"/>
      <c r="E57" s="136"/>
      <c r="F57" s="137"/>
      <c r="G57" s="137"/>
      <c r="H57" s="137"/>
      <c r="I57" s="137"/>
      <c r="J57" s="137"/>
      <c r="K57" s="137"/>
      <c r="L57" s="137"/>
      <c r="M57" s="137"/>
    </row>
    <row r="58" spans="2:13">
      <c r="B58" s="344">
        <v>50</v>
      </c>
      <c r="C58" s="136"/>
      <c r="D58" s="136"/>
      <c r="E58" s="136"/>
      <c r="F58" s="137"/>
      <c r="G58" s="137"/>
      <c r="H58" s="137"/>
      <c r="I58" s="137"/>
      <c r="J58" s="137"/>
      <c r="K58" s="137"/>
      <c r="L58" s="137"/>
      <c r="M58" s="137"/>
    </row>
    <row r="59" spans="2:13" ht="36.950000000000003" customHeight="1">
      <c r="B59" s="345"/>
      <c r="C59" s="346"/>
      <c r="D59" s="346"/>
      <c r="E59" s="346"/>
      <c r="F59" s="138"/>
      <c r="G59" s="138"/>
      <c r="H59" s="138"/>
      <c r="I59" s="138"/>
      <c r="J59" s="138"/>
      <c r="K59" s="138"/>
      <c r="L59" s="138"/>
      <c r="M59" s="138"/>
    </row>
    <row r="61" spans="2:13">
      <c r="B61" s="347" t="s">
        <v>1169</v>
      </c>
      <c r="C61" s="139"/>
    </row>
    <row r="62" spans="2:13" ht="24.75" thickBot="1">
      <c r="B62" s="347"/>
      <c r="C62" s="348" t="s">
        <v>1170</v>
      </c>
      <c r="D62" s="348" t="s">
        <v>1171</v>
      </c>
      <c r="E62" s="348" t="s">
        <v>1172</v>
      </c>
    </row>
    <row r="63" spans="2:13" ht="24.75" thickBot="1">
      <c r="B63" s="349" t="s">
        <v>1173</v>
      </c>
      <c r="C63" s="140" t="s">
        <v>1174</v>
      </c>
      <c r="D63" s="140" t="s">
        <v>1175</v>
      </c>
      <c r="E63" s="140" t="s">
        <v>1176</v>
      </c>
    </row>
    <row r="64" spans="2:13" ht="26.25" thickBot="1">
      <c r="B64" s="349" t="s">
        <v>1177</v>
      </c>
      <c r="C64" s="350"/>
      <c r="D64" s="350"/>
      <c r="E64" s="350"/>
    </row>
    <row r="65" spans="2:5" ht="15.75" thickBot="1">
      <c r="B65" s="349" t="s">
        <v>1178</v>
      </c>
      <c r="C65" s="350"/>
      <c r="D65" s="141">
        <f>SUM($H$9:$I$58)</f>
        <v>0</v>
      </c>
      <c r="E65" s="141">
        <f>SUM($J$9:$K$58)</f>
        <v>0</v>
      </c>
    </row>
    <row r="66" spans="2:5" ht="15.75" thickBot="1">
      <c r="B66" s="349" t="s">
        <v>1179</v>
      </c>
      <c r="C66" s="141">
        <f>C64*0.9</f>
        <v>0</v>
      </c>
      <c r="D66" s="141">
        <f>D64*0.9</f>
        <v>0</v>
      </c>
      <c r="E66" s="141">
        <f>E64*0.9</f>
        <v>0</v>
      </c>
    </row>
    <row r="67" spans="2:5" ht="15.75" thickBot="1">
      <c r="B67" s="349" t="s">
        <v>1180</v>
      </c>
      <c r="C67" s="142" t="str">
        <f>IF(C65&gt;=C66,"OK","Error")</f>
        <v>OK</v>
      </c>
      <c r="D67" s="142" t="str">
        <f>IF(D65&gt;=D66,"OK","Error")</f>
        <v>OK</v>
      </c>
      <c r="E67" s="142" t="str">
        <f>IF(E65&gt;=E66,"OK","Error")</f>
        <v>OK</v>
      </c>
    </row>
    <row r="68" spans="2:5" ht="15.75" thickBot="1"/>
    <row r="69" spans="2:5" ht="15.75" thickBot="1">
      <c r="B69" t="s">
        <v>1181</v>
      </c>
      <c r="C69" s="142" t="str">
        <f>IF(SUM(F9:F58)=0,"OK",IF(OR(ISBLANK(C64),ISBLANK(D64),ISBLANK(E64),ISBLANK(C65)),"Error","OK"))</f>
        <v>OK</v>
      </c>
    </row>
  </sheetData>
  <sheetProtection insertHyperlinks="0"/>
  <conditionalFormatting sqref="C69">
    <cfRule type="cellIs" dxfId="7" priority="3" operator="equal">
      <formula>"OK"</formula>
    </cfRule>
    <cfRule type="cellIs" dxfId="6" priority="4" operator="equal">
      <formula>"Error"</formula>
    </cfRule>
  </conditionalFormatting>
  <conditionalFormatting sqref="C71:C72">
    <cfRule type="cellIs" dxfId="5" priority="1" operator="equal">
      <formula>"OK"</formula>
    </cfRule>
    <cfRule type="cellIs" dxfId="4" priority="2" operator="equal">
      <formula>"Error"</formula>
    </cfRule>
  </conditionalFormatting>
  <conditionalFormatting sqref="C67:E67">
    <cfRule type="cellIs" dxfId="3" priority="5" operator="equal">
      <formula>"OK"</formula>
    </cfRule>
    <cfRule type="cellIs" dxfId="2" priority="6" operator="equal">
      <formula>"Error"</formula>
    </cfRule>
  </conditionalFormatting>
  <dataValidations count="1">
    <dataValidation type="decimal" allowBlank="1" showInputMessage="1" showErrorMessage="1" errorTitle="Error" error="Please enter a number of +/- 11 digits" sqref="C65 C64:E64 F9:M58" xr:uid="{735F5311-F5E7-4F28-AA7B-00D8BC4BAA2C}">
      <formula1>-99999999999</formula1>
      <formula2>99999999999</formula2>
    </dataValidation>
  </dataValidations>
  <pageMargins left="0.25" right="0.25" top="0.75" bottom="0.75" header="0.3" footer="0.3"/>
  <pageSetup paperSize="8" scale="62" orientation="landscape" horizontalDpi="300" r:id="rId1"/>
  <drawing r:id="rId2"/>
  <legacyDrawing r:id="rId3"/>
  <controls>
    <mc:AlternateContent xmlns:mc="http://schemas.openxmlformats.org/markup-compatibility/2006">
      <mc:Choice Requires="x14">
        <control shapeId="14339" r:id="rId4" name="SLTProd3_Clear_Worksheet">
          <controlPr defaultSize="0" autoLine="0" r:id="rId5">
            <anchor moveWithCells="1">
              <from>
                <xdr:col>4</xdr:col>
                <xdr:colOff>66675</xdr:colOff>
                <xdr:row>2</xdr:row>
                <xdr:rowOff>0</xdr:rowOff>
              </from>
              <to>
                <xdr:col>4</xdr:col>
                <xdr:colOff>1657350</xdr:colOff>
                <xdr:row>3</xdr:row>
                <xdr:rowOff>104775</xdr:rowOff>
              </to>
            </anchor>
          </controlPr>
        </control>
      </mc:Choice>
      <mc:Fallback>
        <control shapeId="14339" r:id="rId4" name="SLTProd3_Clear_Worksheet"/>
      </mc:Fallback>
    </mc:AlternateContent>
    <mc:AlternateContent xmlns:mc="http://schemas.openxmlformats.org/markup-compatibility/2006">
      <mc:Choice Requires="x14">
        <control shapeId="14338" r:id="rId6" name="SLTProd3_deleterow0">
          <controlPr defaultSize="0" autoLine="0" r:id="rId7">
            <anchor moveWithCells="1">
              <from>
                <xdr:col>3</xdr:col>
                <xdr:colOff>66675</xdr:colOff>
                <xdr:row>58</xdr:row>
                <xdr:rowOff>0</xdr:rowOff>
              </from>
              <to>
                <xdr:col>3</xdr:col>
                <xdr:colOff>1657350</xdr:colOff>
                <xdr:row>58</xdr:row>
                <xdr:rowOff>323850</xdr:rowOff>
              </to>
            </anchor>
          </controlPr>
        </control>
      </mc:Choice>
      <mc:Fallback>
        <control shapeId="14338" r:id="rId6" name="SLTProd3_deleterow0"/>
      </mc:Fallback>
    </mc:AlternateContent>
    <mc:AlternateContent xmlns:mc="http://schemas.openxmlformats.org/markup-compatibility/2006">
      <mc:Choice Requires="x14">
        <control shapeId="14337" r:id="rId8" name="SLTProd3_addrow0">
          <controlPr defaultSize="0" autoLine="0" r:id="rId9">
            <anchor moveWithCells="1">
              <from>
                <xdr:col>2</xdr:col>
                <xdr:colOff>66675</xdr:colOff>
                <xdr:row>58</xdr:row>
                <xdr:rowOff>0</xdr:rowOff>
              </from>
              <to>
                <xdr:col>2</xdr:col>
                <xdr:colOff>1657350</xdr:colOff>
                <xdr:row>58</xdr:row>
                <xdr:rowOff>323850</xdr:rowOff>
              </to>
            </anchor>
          </controlPr>
        </control>
      </mc:Choice>
      <mc:Fallback>
        <control shapeId="14337" r:id="rId8" name="SLTProd3_addrow0"/>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6FAAC-E574-4BA1-808D-106455C4FD78}">
  <sheetPr codeName="Sheet47">
    <pageSetUpPr fitToPage="1"/>
  </sheetPr>
  <dimension ref="A1:M56"/>
  <sheetViews>
    <sheetView showGridLines="0" zoomScaleNormal="100" workbookViewId="0"/>
  </sheetViews>
  <sheetFormatPr defaultColWidth="9.42578125" defaultRowHeight="12.75"/>
  <cols>
    <col min="1" max="1" width="50.42578125" style="13" customWidth="1"/>
    <col min="2" max="12" width="25.42578125" style="134" customWidth="1"/>
    <col min="13" max="13" width="26.5703125" style="134" customWidth="1"/>
    <col min="14" max="16384" width="9.42578125" style="134"/>
  </cols>
  <sheetData>
    <row r="1" spans="1:13" ht="13.15" customHeight="1">
      <c r="A1" s="351" t="s">
        <v>1182</v>
      </c>
      <c r="B1" s="352"/>
      <c r="C1" s="352"/>
      <c r="D1" s="352"/>
      <c r="E1" s="352"/>
      <c r="F1" s="352"/>
      <c r="G1" s="352"/>
      <c r="H1" s="352"/>
      <c r="I1" s="352"/>
      <c r="J1" s="352"/>
      <c r="K1" s="352"/>
      <c r="L1" s="352"/>
    </row>
    <row r="2" spans="1:13" ht="17.100000000000001" customHeight="1">
      <c r="A2" s="353" t="s">
        <v>532</v>
      </c>
      <c r="B2" s="354"/>
    </row>
    <row r="3" spans="1:13" customFormat="1" ht="17.100000000000001" customHeight="1">
      <c r="A3" s="353" t="s">
        <v>533</v>
      </c>
      <c r="B3" s="355"/>
    </row>
    <row r="4" spans="1:13" customFormat="1" ht="17.100000000000001" customHeight="1">
      <c r="A4" s="353" t="s">
        <v>534</v>
      </c>
      <c r="B4" s="356"/>
    </row>
    <row r="5" spans="1:13" ht="13.5" thickBot="1"/>
    <row r="6" spans="1:13" ht="13.5" thickBot="1">
      <c r="A6" s="357" t="s">
        <v>540</v>
      </c>
      <c r="B6" s="358" t="s">
        <v>930</v>
      </c>
      <c r="C6" s="358" t="s">
        <v>542</v>
      </c>
      <c r="D6" s="359" t="s">
        <v>543</v>
      </c>
      <c r="E6" s="359" t="s">
        <v>544</v>
      </c>
      <c r="F6" s="359" t="s">
        <v>545</v>
      </c>
      <c r="G6" s="359" t="s">
        <v>546</v>
      </c>
      <c r="H6" s="359" t="s">
        <v>547</v>
      </c>
      <c r="I6" s="359" t="s">
        <v>548</v>
      </c>
      <c r="J6" s="359" t="s">
        <v>549</v>
      </c>
      <c r="K6" s="359" t="s">
        <v>550</v>
      </c>
      <c r="L6" s="359" t="s">
        <v>551</v>
      </c>
      <c r="M6" s="360" t="s">
        <v>1183</v>
      </c>
    </row>
    <row r="7" spans="1:13" ht="20.25" customHeight="1" thickBot="1">
      <c r="A7" s="517" t="s">
        <v>1184</v>
      </c>
      <c r="B7" s="361" t="s">
        <v>1185</v>
      </c>
      <c r="C7" s="361" t="s">
        <v>1186</v>
      </c>
      <c r="D7" s="361" t="s">
        <v>1187</v>
      </c>
      <c r="E7" s="361" t="s">
        <v>1188</v>
      </c>
      <c r="F7" s="361" t="s">
        <v>1189</v>
      </c>
      <c r="G7" s="361" t="s">
        <v>1190</v>
      </c>
      <c r="H7" s="361" t="s">
        <v>1191</v>
      </c>
      <c r="I7" s="361" t="s">
        <v>1192</v>
      </c>
      <c r="J7" s="361" t="s">
        <v>1193</v>
      </c>
      <c r="K7" s="361" t="s">
        <v>1194</v>
      </c>
      <c r="L7" s="361" t="s">
        <v>1195</v>
      </c>
      <c r="M7" s="362"/>
    </row>
    <row r="8" spans="1:13" ht="39.6" customHeight="1" thickBot="1">
      <c r="A8" s="518"/>
      <c r="B8" s="520" t="s">
        <v>1196</v>
      </c>
      <c r="C8" s="363" t="s">
        <v>1197</v>
      </c>
      <c r="D8" s="364"/>
      <c r="E8" s="364"/>
      <c r="F8" s="364"/>
      <c r="G8" s="364"/>
      <c r="H8" s="364"/>
      <c r="I8" s="364"/>
      <c r="J8" s="364"/>
      <c r="K8" s="364"/>
      <c r="L8" s="365"/>
      <c r="M8" s="362"/>
    </row>
    <row r="9" spans="1:13" ht="80.849999999999994" customHeight="1" thickBot="1">
      <c r="A9" s="518"/>
      <c r="B9" s="521"/>
      <c r="C9" s="366" t="s">
        <v>1198</v>
      </c>
      <c r="D9" s="367"/>
      <c r="E9" s="367"/>
      <c r="F9" s="367"/>
      <c r="G9" s="367"/>
      <c r="H9" s="367"/>
      <c r="I9" s="367"/>
      <c r="J9" s="367"/>
      <c r="K9" s="367"/>
      <c r="L9" s="368"/>
      <c r="M9" s="362"/>
    </row>
    <row r="10" spans="1:13" s="13" customFormat="1" ht="58.5" customHeight="1">
      <c r="A10" s="518"/>
      <c r="B10" s="521"/>
      <c r="C10" s="369" t="s">
        <v>1199</v>
      </c>
      <c r="D10" s="370"/>
      <c r="E10" s="370"/>
      <c r="F10" s="370"/>
      <c r="G10" s="370"/>
      <c r="H10" s="370"/>
      <c r="I10" s="370"/>
      <c r="J10" s="370"/>
      <c r="K10" s="370"/>
      <c r="L10" s="371"/>
      <c r="M10" s="372"/>
    </row>
    <row r="11" spans="1:13" ht="13.5" thickBot="1">
      <c r="A11" s="519"/>
      <c r="B11" s="522"/>
      <c r="C11" s="373" t="s">
        <v>55</v>
      </c>
      <c r="D11" s="373" t="s">
        <v>56</v>
      </c>
      <c r="E11" s="373" t="s">
        <v>57</v>
      </c>
      <c r="F11" s="373" t="s">
        <v>58</v>
      </c>
      <c r="G11" s="373" t="s">
        <v>59</v>
      </c>
      <c r="H11" s="373" t="s">
        <v>60</v>
      </c>
      <c r="I11" s="373" t="s">
        <v>61</v>
      </c>
      <c r="J11" s="373" t="s">
        <v>62</v>
      </c>
      <c r="K11" s="373" t="s">
        <v>63</v>
      </c>
      <c r="L11" s="373" t="s">
        <v>64</v>
      </c>
      <c r="M11" s="362"/>
    </row>
    <row r="12" spans="1:13" ht="26.25" thickBot="1">
      <c r="A12" s="523" t="s">
        <v>45</v>
      </c>
      <c r="B12" s="375" t="s">
        <v>1200</v>
      </c>
      <c r="C12" s="525"/>
      <c r="D12" s="525"/>
      <c r="E12" s="525"/>
      <c r="F12" s="525"/>
      <c r="G12" s="525"/>
      <c r="H12" s="525"/>
      <c r="I12" s="525"/>
      <c r="J12" s="525"/>
      <c r="K12" s="525"/>
      <c r="L12" s="525"/>
      <c r="M12" s="362"/>
    </row>
    <row r="13" spans="1:13" ht="23.85" customHeight="1" thickBot="1">
      <c r="A13" s="524"/>
      <c r="B13" s="376" t="s">
        <v>1201</v>
      </c>
      <c r="C13" s="377"/>
      <c r="D13" s="377"/>
      <c r="E13" s="377"/>
      <c r="F13" s="377"/>
      <c r="G13" s="377"/>
      <c r="H13" s="377"/>
      <c r="I13" s="377"/>
      <c r="J13" s="377"/>
      <c r="K13" s="377"/>
      <c r="L13" s="377"/>
      <c r="M13" s="362"/>
    </row>
    <row r="14" spans="1:13" ht="13.5" thickBot="1">
      <c r="A14" s="378" t="s">
        <v>1202</v>
      </c>
      <c r="B14" s="379"/>
      <c r="C14" s="379"/>
      <c r="D14" s="379"/>
      <c r="E14" s="379"/>
      <c r="F14" s="379"/>
      <c r="G14" s="379"/>
      <c r="H14" s="379"/>
      <c r="I14" s="379"/>
      <c r="J14" s="379"/>
      <c r="K14" s="379"/>
      <c r="L14" s="379"/>
      <c r="M14" s="362"/>
    </row>
    <row r="15" spans="1:13" ht="26.25" thickBot="1">
      <c r="A15" s="374" t="s">
        <v>1203</v>
      </c>
      <c r="B15" s="143">
        <f>SUM(C15:M15)</f>
        <v>0</v>
      </c>
      <c r="C15" s="380"/>
      <c r="D15" s="380"/>
      <c r="E15" s="380"/>
      <c r="F15" s="380"/>
      <c r="G15" s="380"/>
      <c r="H15" s="380"/>
      <c r="I15" s="380"/>
      <c r="J15" s="380"/>
      <c r="K15" s="380"/>
      <c r="L15" s="380"/>
      <c r="M15" s="362"/>
    </row>
    <row r="16" spans="1:13" ht="39.6" customHeight="1" thickBot="1">
      <c r="A16" s="374" t="s">
        <v>1204</v>
      </c>
      <c r="B16" s="143">
        <f t="shared" ref="B16:B19" si="0">SUM(C16:M16)</f>
        <v>0</v>
      </c>
      <c r="C16" s="380"/>
      <c r="D16" s="380"/>
      <c r="E16" s="380"/>
      <c r="F16" s="380"/>
      <c r="G16" s="380"/>
      <c r="H16" s="380"/>
      <c r="I16" s="380"/>
      <c r="J16" s="380"/>
      <c r="K16" s="380"/>
      <c r="L16" s="380"/>
      <c r="M16" s="362"/>
    </row>
    <row r="17" spans="1:13" ht="13.5" thickBot="1">
      <c r="A17" s="374" t="s">
        <v>1205</v>
      </c>
      <c r="B17" s="143">
        <f t="shared" si="0"/>
        <v>0</v>
      </c>
      <c r="C17" s="380"/>
      <c r="D17" s="380"/>
      <c r="E17" s="380"/>
      <c r="F17" s="380"/>
      <c r="G17" s="380"/>
      <c r="H17" s="380"/>
      <c r="I17" s="380"/>
      <c r="J17" s="380"/>
      <c r="K17" s="380"/>
      <c r="L17" s="380"/>
      <c r="M17" s="362"/>
    </row>
    <row r="18" spans="1:13" ht="13.5" thickBot="1">
      <c r="A18" s="374" t="s">
        <v>1206</v>
      </c>
      <c r="B18" s="143">
        <f t="shared" si="0"/>
        <v>0</v>
      </c>
      <c r="C18" s="380"/>
      <c r="D18" s="380"/>
      <c r="E18" s="380"/>
      <c r="F18" s="380"/>
      <c r="G18" s="380"/>
      <c r="H18" s="380"/>
      <c r="I18" s="380"/>
      <c r="J18" s="380"/>
      <c r="K18" s="380"/>
      <c r="L18" s="380"/>
      <c r="M18" s="362"/>
    </row>
    <row r="19" spans="1:13" ht="13.5" thickBot="1">
      <c r="A19" s="374" t="s">
        <v>1207</v>
      </c>
      <c r="B19" s="143">
        <f t="shared" si="0"/>
        <v>0</v>
      </c>
      <c r="C19" s="380"/>
      <c r="D19" s="380"/>
      <c r="E19" s="380"/>
      <c r="F19" s="380"/>
      <c r="G19" s="380"/>
      <c r="H19" s="380"/>
      <c r="I19" s="380"/>
      <c r="J19" s="380"/>
      <c r="K19" s="380"/>
      <c r="L19" s="380"/>
      <c r="M19" s="362"/>
    </row>
    <row r="20" spans="1:13" ht="13.5" thickBot="1">
      <c r="A20" s="381" t="s">
        <v>1208</v>
      </c>
      <c r="B20" s="143">
        <f t="shared" ref="B20:L20" si="1">SUM(B15:B19)</f>
        <v>0</v>
      </c>
      <c r="C20" s="144">
        <f t="shared" si="1"/>
        <v>0</v>
      </c>
      <c r="D20" s="144">
        <f t="shared" si="1"/>
        <v>0</v>
      </c>
      <c r="E20" s="144">
        <f t="shared" si="1"/>
        <v>0</v>
      </c>
      <c r="F20" s="144">
        <f t="shared" si="1"/>
        <v>0</v>
      </c>
      <c r="G20" s="144">
        <f t="shared" si="1"/>
        <v>0</v>
      </c>
      <c r="H20" s="144">
        <f t="shared" si="1"/>
        <v>0</v>
      </c>
      <c r="I20" s="144">
        <f t="shared" si="1"/>
        <v>0</v>
      </c>
      <c r="J20" s="144">
        <f t="shared" si="1"/>
        <v>0</v>
      </c>
      <c r="K20" s="144">
        <f t="shared" si="1"/>
        <v>0</v>
      </c>
      <c r="L20" s="144">
        <f t="shared" si="1"/>
        <v>0</v>
      </c>
      <c r="M20" s="362"/>
    </row>
    <row r="21" spans="1:13" ht="13.5" thickBot="1">
      <c r="A21" s="382"/>
      <c r="B21" s="383"/>
      <c r="C21" s="383"/>
      <c r="D21" s="383"/>
      <c r="E21" s="383"/>
      <c r="F21" s="383"/>
      <c r="G21" s="383"/>
      <c r="H21" s="383"/>
      <c r="I21" s="383"/>
      <c r="J21" s="383"/>
      <c r="K21" s="383"/>
      <c r="L21" s="383"/>
      <c r="M21" s="362"/>
    </row>
    <row r="22" spans="1:13" ht="13.5" thickBot="1">
      <c r="A22" s="378" t="s">
        <v>1209</v>
      </c>
      <c r="B22" s="379"/>
      <c r="C22" s="379"/>
      <c r="D22" s="379"/>
      <c r="E22" s="379"/>
      <c r="F22" s="379"/>
      <c r="G22" s="379"/>
      <c r="H22" s="379"/>
      <c r="I22" s="379"/>
      <c r="J22" s="379"/>
      <c r="K22" s="379"/>
      <c r="L22" s="379"/>
      <c r="M22" s="362"/>
    </row>
    <row r="23" spans="1:13" ht="13.5" thickBot="1">
      <c r="A23" s="374" t="s">
        <v>1210</v>
      </c>
      <c r="B23" s="145">
        <f t="shared" ref="B23:L23" si="2">SUM(B24:B26,B29:B30)</f>
        <v>0</v>
      </c>
      <c r="C23" s="146">
        <f t="shared" si="2"/>
        <v>0</v>
      </c>
      <c r="D23" s="146">
        <f t="shared" si="2"/>
        <v>0</v>
      </c>
      <c r="E23" s="146">
        <f t="shared" si="2"/>
        <v>0</v>
      </c>
      <c r="F23" s="146">
        <f t="shared" si="2"/>
        <v>0</v>
      </c>
      <c r="G23" s="146">
        <f t="shared" si="2"/>
        <v>0</v>
      </c>
      <c r="H23" s="146">
        <f t="shared" si="2"/>
        <v>0</v>
      </c>
      <c r="I23" s="146">
        <f t="shared" si="2"/>
        <v>0</v>
      </c>
      <c r="J23" s="146">
        <f t="shared" si="2"/>
        <v>0</v>
      </c>
      <c r="K23" s="146">
        <f t="shared" si="2"/>
        <v>0</v>
      </c>
      <c r="L23" s="146">
        <f t="shared" si="2"/>
        <v>0</v>
      </c>
      <c r="M23" s="362"/>
    </row>
    <row r="24" spans="1:13" ht="13.5" thickBot="1">
      <c r="A24" s="384" t="s">
        <v>1211</v>
      </c>
      <c r="B24" s="145">
        <f>SUM(C24:M24)</f>
        <v>0</v>
      </c>
      <c r="C24" s="380"/>
      <c r="D24" s="380"/>
      <c r="E24" s="380"/>
      <c r="F24" s="380"/>
      <c r="G24" s="380"/>
      <c r="H24" s="380"/>
      <c r="I24" s="380"/>
      <c r="J24" s="380"/>
      <c r="K24" s="380"/>
      <c r="L24" s="380"/>
      <c r="M24" s="362"/>
    </row>
    <row r="25" spans="1:13" ht="13.5" thickBot="1">
      <c r="A25" s="384" t="s">
        <v>1212</v>
      </c>
      <c r="B25" s="145">
        <f t="shared" ref="B25:B31" si="3">SUM(C25:M25)</f>
        <v>0</v>
      </c>
      <c r="C25" s="380"/>
      <c r="D25" s="380"/>
      <c r="E25" s="380"/>
      <c r="F25" s="380"/>
      <c r="G25" s="380"/>
      <c r="H25" s="380"/>
      <c r="I25" s="380"/>
      <c r="J25" s="380"/>
      <c r="K25" s="380"/>
      <c r="L25" s="380"/>
      <c r="M25" s="362"/>
    </row>
    <row r="26" spans="1:13" ht="13.5" thickBot="1">
      <c r="A26" s="385" t="s">
        <v>1213</v>
      </c>
      <c r="B26" s="145">
        <f t="shared" si="3"/>
        <v>0</v>
      </c>
      <c r="C26" s="380"/>
      <c r="D26" s="380"/>
      <c r="E26" s="380"/>
      <c r="F26" s="380"/>
      <c r="G26" s="380"/>
      <c r="H26" s="380"/>
      <c r="I26" s="380"/>
      <c r="J26" s="380"/>
      <c r="K26" s="380"/>
      <c r="L26" s="380"/>
      <c r="M26" s="362"/>
    </row>
    <row r="27" spans="1:13" ht="24.75" customHeight="1" thickBot="1">
      <c r="A27" s="386" t="s">
        <v>1214</v>
      </c>
      <c r="B27" s="145">
        <f>SUM(C27:M27)</f>
        <v>0</v>
      </c>
      <c r="C27" s="380"/>
      <c r="D27" s="380"/>
      <c r="E27" s="380"/>
      <c r="F27" s="380"/>
      <c r="G27" s="380"/>
      <c r="H27" s="380"/>
      <c r="I27" s="380"/>
      <c r="J27" s="380"/>
      <c r="K27" s="380"/>
      <c r="L27" s="380"/>
      <c r="M27" s="362"/>
    </row>
    <row r="28" spans="1:13" ht="13.5" customHeight="1" thickBot="1">
      <c r="A28" s="386" t="s">
        <v>1215</v>
      </c>
      <c r="B28" s="145">
        <f t="shared" si="3"/>
        <v>0</v>
      </c>
      <c r="C28" s="380"/>
      <c r="D28" s="380"/>
      <c r="E28" s="380"/>
      <c r="F28" s="380"/>
      <c r="G28" s="380"/>
      <c r="H28" s="380"/>
      <c r="I28" s="380"/>
      <c r="J28" s="380"/>
      <c r="K28" s="380"/>
      <c r="L28" s="380"/>
      <c r="M28" s="362"/>
    </row>
    <row r="29" spans="1:13" ht="13.5" thickBot="1">
      <c r="A29" s="385" t="s">
        <v>1216</v>
      </c>
      <c r="B29" s="145">
        <f t="shared" si="3"/>
        <v>0</v>
      </c>
      <c r="C29" s="380"/>
      <c r="D29" s="380"/>
      <c r="E29" s="380"/>
      <c r="F29" s="380"/>
      <c r="G29" s="380"/>
      <c r="H29" s="380"/>
      <c r="I29" s="380"/>
      <c r="J29" s="380"/>
      <c r="K29" s="380"/>
      <c r="L29" s="380"/>
      <c r="M29" s="362"/>
    </row>
    <row r="30" spans="1:13" ht="13.5" thickBot="1">
      <c r="A30" s="385" t="s">
        <v>1217</v>
      </c>
      <c r="B30" s="145">
        <f t="shared" si="3"/>
        <v>0</v>
      </c>
      <c r="C30" s="380"/>
      <c r="D30" s="380"/>
      <c r="E30" s="380"/>
      <c r="F30" s="380"/>
      <c r="G30" s="380"/>
      <c r="H30" s="380"/>
      <c r="I30" s="380"/>
      <c r="J30" s="380"/>
      <c r="K30" s="380"/>
      <c r="L30" s="380"/>
      <c r="M30" s="362"/>
    </row>
    <row r="31" spans="1:13" ht="13.5" thickBot="1">
      <c r="A31" s="374" t="s">
        <v>1218</v>
      </c>
      <c r="B31" s="145">
        <f t="shared" si="3"/>
        <v>0</v>
      </c>
      <c r="C31" s="380"/>
      <c r="D31" s="380"/>
      <c r="E31" s="380"/>
      <c r="F31" s="380"/>
      <c r="G31" s="380"/>
      <c r="H31" s="380"/>
      <c r="I31" s="380"/>
      <c r="J31" s="380"/>
      <c r="K31" s="380"/>
      <c r="L31" s="380"/>
      <c r="M31" s="362"/>
    </row>
    <row r="32" spans="1:13" ht="13.5" thickBot="1">
      <c r="A32" s="381" t="s">
        <v>1219</v>
      </c>
      <c r="B32" s="143">
        <f t="shared" ref="B32:L32" si="4">SUM(B23,B31)</f>
        <v>0</v>
      </c>
      <c r="C32" s="144">
        <f t="shared" si="4"/>
        <v>0</v>
      </c>
      <c r="D32" s="144">
        <f t="shared" si="4"/>
        <v>0</v>
      </c>
      <c r="E32" s="144">
        <f t="shared" si="4"/>
        <v>0</v>
      </c>
      <c r="F32" s="144">
        <f t="shared" si="4"/>
        <v>0</v>
      </c>
      <c r="G32" s="144">
        <f t="shared" si="4"/>
        <v>0</v>
      </c>
      <c r="H32" s="144">
        <f t="shared" si="4"/>
        <v>0</v>
      </c>
      <c r="I32" s="144">
        <f t="shared" si="4"/>
        <v>0</v>
      </c>
      <c r="J32" s="144">
        <f t="shared" si="4"/>
        <v>0</v>
      </c>
      <c r="K32" s="144">
        <f t="shared" si="4"/>
        <v>0</v>
      </c>
      <c r="L32" s="144">
        <f t="shared" si="4"/>
        <v>0</v>
      </c>
      <c r="M32" s="362"/>
    </row>
    <row r="33" spans="1:13" ht="13.5" thickBot="1">
      <c r="A33" s="381" t="s">
        <v>1220</v>
      </c>
      <c r="B33" s="143">
        <f t="shared" ref="B33:L33" si="5">B20-B32</f>
        <v>0</v>
      </c>
      <c r="C33" s="144">
        <f t="shared" si="5"/>
        <v>0</v>
      </c>
      <c r="D33" s="144">
        <f t="shared" si="5"/>
        <v>0</v>
      </c>
      <c r="E33" s="144">
        <f t="shared" si="5"/>
        <v>0</v>
      </c>
      <c r="F33" s="144">
        <f t="shared" si="5"/>
        <v>0</v>
      </c>
      <c r="G33" s="144">
        <f t="shared" si="5"/>
        <v>0</v>
      </c>
      <c r="H33" s="144">
        <f t="shared" si="5"/>
        <v>0</v>
      </c>
      <c r="I33" s="144">
        <f t="shared" si="5"/>
        <v>0</v>
      </c>
      <c r="J33" s="144">
        <f t="shared" si="5"/>
        <v>0</v>
      </c>
      <c r="K33" s="144">
        <f t="shared" si="5"/>
        <v>0</v>
      </c>
      <c r="L33" s="144">
        <f t="shared" si="5"/>
        <v>0</v>
      </c>
      <c r="M33" s="362"/>
    </row>
    <row r="34" spans="1:13" s="148" customFormat="1" ht="13.5" thickBot="1">
      <c r="A34" s="387"/>
      <c r="B34" s="147"/>
      <c r="C34" s="147"/>
      <c r="D34" s="147"/>
      <c r="E34" s="147"/>
      <c r="F34" s="147"/>
      <c r="G34" s="147"/>
      <c r="H34" s="147"/>
      <c r="I34" s="147"/>
      <c r="J34" s="147"/>
      <c r="K34" s="147"/>
      <c r="L34" s="147"/>
      <c r="M34" s="362"/>
    </row>
    <row r="35" spans="1:13" ht="13.5" thickBot="1">
      <c r="A35" s="378" t="s">
        <v>1221</v>
      </c>
      <c r="B35" s="379"/>
      <c r="C35" s="379"/>
      <c r="D35" s="379"/>
      <c r="E35" s="379"/>
      <c r="F35" s="379"/>
      <c r="G35" s="379"/>
      <c r="H35" s="379"/>
      <c r="I35" s="379"/>
      <c r="J35" s="379"/>
      <c r="K35" s="379"/>
      <c r="L35" s="379"/>
      <c r="M35" s="362"/>
    </row>
    <row r="36" spans="1:13" ht="13.5" thickBot="1">
      <c r="A36" s="388" t="s">
        <v>1222</v>
      </c>
      <c r="B36" s="143">
        <f>SUM(B37:B38)</f>
        <v>0</v>
      </c>
      <c r="C36" s="149"/>
      <c r="D36" s="149"/>
      <c r="E36" s="149"/>
      <c r="F36" s="149"/>
      <c r="G36" s="149"/>
      <c r="H36" s="149"/>
      <c r="I36" s="149"/>
      <c r="J36" s="149"/>
      <c r="K36" s="149"/>
      <c r="L36" s="149"/>
      <c r="M36" s="362"/>
    </row>
    <row r="37" spans="1:13" ht="13.5" thickBot="1">
      <c r="A37" s="389" t="s">
        <v>1223</v>
      </c>
      <c r="B37" s="145">
        <f>SUM(C37:L37)</f>
        <v>0</v>
      </c>
      <c r="C37" s="149"/>
      <c r="D37" s="149"/>
      <c r="E37" s="149"/>
      <c r="F37" s="149"/>
      <c r="G37" s="149"/>
      <c r="H37" s="149"/>
      <c r="I37" s="149"/>
      <c r="J37" s="149"/>
      <c r="K37" s="149"/>
      <c r="L37" s="149"/>
      <c r="M37" s="362"/>
    </row>
    <row r="38" spans="1:13" ht="13.5" thickBot="1">
      <c r="A38" s="389" t="s">
        <v>1224</v>
      </c>
      <c r="B38" s="145">
        <f>SUM(C38:L38)</f>
        <v>0</v>
      </c>
      <c r="C38" s="149"/>
      <c r="D38" s="149"/>
      <c r="E38" s="149"/>
      <c r="F38" s="149"/>
      <c r="G38" s="149"/>
      <c r="H38" s="149"/>
      <c r="I38" s="149"/>
      <c r="J38" s="149"/>
      <c r="K38" s="149"/>
      <c r="L38" s="149"/>
      <c r="M38" s="362"/>
    </row>
    <row r="39" spans="1:13" ht="13.5" thickBot="1">
      <c r="A39" s="388" t="s">
        <v>1225</v>
      </c>
      <c r="B39" s="145">
        <f>SUM(C39:L39)</f>
        <v>0</v>
      </c>
      <c r="C39" s="149"/>
      <c r="D39" s="149"/>
      <c r="E39" s="149"/>
      <c r="F39" s="149"/>
      <c r="G39" s="149"/>
      <c r="H39" s="149"/>
      <c r="I39" s="149"/>
      <c r="J39" s="149"/>
      <c r="K39" s="149"/>
      <c r="L39" s="149"/>
      <c r="M39" s="362"/>
    </row>
    <row r="40" spans="1:13" ht="13.5" thickBot="1">
      <c r="A40" s="388" t="s">
        <v>1226</v>
      </c>
      <c r="B40" s="145">
        <f>SUM(C40:M40)</f>
        <v>0</v>
      </c>
      <c r="C40" s="380"/>
      <c r="D40" s="380"/>
      <c r="E40" s="380"/>
      <c r="F40" s="380"/>
      <c r="G40" s="380"/>
      <c r="H40" s="380"/>
      <c r="I40" s="380"/>
      <c r="J40" s="380"/>
      <c r="K40" s="380"/>
      <c r="L40" s="380"/>
      <c r="M40" s="362"/>
    </row>
    <row r="41" spans="1:13" ht="13.5" thickBot="1">
      <c r="A41" s="388" t="s">
        <v>1227</v>
      </c>
      <c r="B41" s="145">
        <f t="shared" ref="B41:B49" si="6">SUM(C41:M41)</f>
        <v>0</v>
      </c>
      <c r="C41" s="380"/>
      <c r="D41" s="380"/>
      <c r="E41" s="380"/>
      <c r="F41" s="380"/>
      <c r="G41" s="380"/>
      <c r="H41" s="380"/>
      <c r="I41" s="380"/>
      <c r="J41" s="380"/>
      <c r="K41" s="380"/>
      <c r="L41" s="380"/>
      <c r="M41" s="362"/>
    </row>
    <row r="42" spans="1:13" ht="13.5" thickBot="1">
      <c r="A42" s="388" t="s">
        <v>1228</v>
      </c>
      <c r="B42" s="145">
        <f t="shared" si="6"/>
        <v>0</v>
      </c>
      <c r="C42" s="380"/>
      <c r="D42" s="380"/>
      <c r="E42" s="380"/>
      <c r="F42" s="380"/>
      <c r="G42" s="380"/>
      <c r="H42" s="380"/>
      <c r="I42" s="380"/>
      <c r="J42" s="380"/>
      <c r="K42" s="380"/>
      <c r="L42" s="380"/>
      <c r="M42" s="362"/>
    </row>
    <row r="43" spans="1:13" ht="26.25" thickBot="1">
      <c r="A43" s="388" t="s">
        <v>1229</v>
      </c>
      <c r="B43" s="145">
        <f t="shared" si="6"/>
        <v>0</v>
      </c>
      <c r="C43" s="150">
        <f t="shared" ref="C43:L43" si="7">SUM(C44:C46)</f>
        <v>0</v>
      </c>
      <c r="D43" s="150">
        <f t="shared" si="7"/>
        <v>0</v>
      </c>
      <c r="E43" s="150">
        <f t="shared" si="7"/>
        <v>0</v>
      </c>
      <c r="F43" s="150">
        <f t="shared" si="7"/>
        <v>0</v>
      </c>
      <c r="G43" s="150">
        <f t="shared" si="7"/>
        <v>0</v>
      </c>
      <c r="H43" s="150">
        <f t="shared" si="7"/>
        <v>0</v>
      </c>
      <c r="I43" s="150">
        <f t="shared" si="7"/>
        <v>0</v>
      </c>
      <c r="J43" s="150">
        <f t="shared" si="7"/>
        <v>0</v>
      </c>
      <c r="K43" s="150">
        <f t="shared" si="7"/>
        <v>0</v>
      </c>
      <c r="L43" s="150">
        <f t="shared" si="7"/>
        <v>0</v>
      </c>
      <c r="M43" s="362"/>
    </row>
    <row r="44" spans="1:13" ht="13.5" customHeight="1" thickBot="1">
      <c r="A44" s="151"/>
      <c r="B44" s="145">
        <f t="shared" si="6"/>
        <v>0</v>
      </c>
      <c r="C44" s="380"/>
      <c r="D44" s="380"/>
      <c r="E44" s="380"/>
      <c r="F44" s="380"/>
      <c r="G44" s="380"/>
      <c r="H44" s="380"/>
      <c r="I44" s="380"/>
      <c r="J44" s="380"/>
      <c r="K44" s="380"/>
      <c r="L44" s="380"/>
      <c r="M44" s="362"/>
    </row>
    <row r="45" spans="1:13" ht="13.5" thickBot="1">
      <c r="A45" s="151"/>
      <c r="B45" s="145">
        <f t="shared" si="6"/>
        <v>0</v>
      </c>
      <c r="C45" s="380"/>
      <c r="D45" s="380"/>
      <c r="E45" s="380"/>
      <c r="F45" s="380"/>
      <c r="G45" s="380"/>
      <c r="H45" s="380"/>
      <c r="I45" s="380"/>
      <c r="J45" s="380"/>
      <c r="K45" s="380"/>
      <c r="L45" s="380"/>
      <c r="M45" s="362"/>
    </row>
    <row r="46" spans="1:13" ht="13.5" thickBot="1">
      <c r="A46" s="151"/>
      <c r="B46" s="145">
        <f t="shared" si="6"/>
        <v>0</v>
      </c>
      <c r="C46" s="380"/>
      <c r="D46" s="380"/>
      <c r="E46" s="380"/>
      <c r="F46" s="380"/>
      <c r="G46" s="380"/>
      <c r="H46" s="380"/>
      <c r="I46" s="380"/>
      <c r="J46" s="380"/>
      <c r="K46" s="380"/>
      <c r="L46" s="380"/>
      <c r="M46" s="362"/>
    </row>
    <row r="47" spans="1:13" ht="26.25" thickBot="1">
      <c r="A47" s="381" t="s">
        <v>1230</v>
      </c>
      <c r="B47" s="145">
        <f t="shared" si="6"/>
        <v>0</v>
      </c>
      <c r="C47" s="144">
        <f t="shared" ref="C47:L47" si="8">SUM(C36,C39:C43)</f>
        <v>0</v>
      </c>
      <c r="D47" s="144">
        <f t="shared" si="8"/>
        <v>0</v>
      </c>
      <c r="E47" s="144">
        <f t="shared" si="8"/>
        <v>0</v>
      </c>
      <c r="F47" s="144">
        <f t="shared" si="8"/>
        <v>0</v>
      </c>
      <c r="G47" s="144">
        <f t="shared" si="8"/>
        <v>0</v>
      </c>
      <c r="H47" s="144">
        <f t="shared" si="8"/>
        <v>0</v>
      </c>
      <c r="I47" s="144">
        <f t="shared" si="8"/>
        <v>0</v>
      </c>
      <c r="J47" s="144">
        <f t="shared" si="8"/>
        <v>0</v>
      </c>
      <c r="K47" s="144">
        <f t="shared" si="8"/>
        <v>0</v>
      </c>
      <c r="L47" s="144">
        <f t="shared" si="8"/>
        <v>0</v>
      </c>
      <c r="M47" s="362"/>
    </row>
    <row r="48" spans="1:13" ht="13.5" thickBot="1">
      <c r="A48" s="388" t="s">
        <v>1231</v>
      </c>
      <c r="B48" s="145">
        <f t="shared" si="6"/>
        <v>0</v>
      </c>
      <c r="C48" s="149"/>
      <c r="D48" s="149"/>
      <c r="E48" s="149"/>
      <c r="F48" s="149"/>
      <c r="G48" s="149"/>
      <c r="H48" s="149"/>
      <c r="I48" s="149"/>
      <c r="J48" s="149"/>
      <c r="K48" s="149"/>
      <c r="L48" s="149"/>
      <c r="M48" s="362"/>
    </row>
    <row r="49" spans="1:13" ht="13.5" thickBot="1">
      <c r="A49" s="388" t="s">
        <v>1232</v>
      </c>
      <c r="B49" s="145">
        <f t="shared" si="6"/>
        <v>0</v>
      </c>
      <c r="C49" s="149"/>
      <c r="D49" s="149"/>
      <c r="E49" s="149"/>
      <c r="F49" s="149"/>
      <c r="G49" s="149"/>
      <c r="H49" s="149"/>
      <c r="I49" s="149"/>
      <c r="J49" s="149"/>
      <c r="K49" s="149"/>
      <c r="L49" s="149"/>
      <c r="M49" s="362"/>
    </row>
    <row r="50" spans="1:13" ht="13.5" thickBot="1">
      <c r="A50" s="390" t="s">
        <v>1233</v>
      </c>
      <c r="B50" s="152">
        <f t="shared" ref="B50:L50" si="9">SUM(B47:B49)</f>
        <v>0</v>
      </c>
      <c r="C50" s="153">
        <f t="shared" si="9"/>
        <v>0</v>
      </c>
      <c r="D50" s="153">
        <f t="shared" si="9"/>
        <v>0</v>
      </c>
      <c r="E50" s="153">
        <f t="shared" si="9"/>
        <v>0</v>
      </c>
      <c r="F50" s="153">
        <f t="shared" si="9"/>
        <v>0</v>
      </c>
      <c r="G50" s="153">
        <f t="shared" si="9"/>
        <v>0</v>
      </c>
      <c r="H50" s="153">
        <f t="shared" si="9"/>
        <v>0</v>
      </c>
      <c r="I50" s="153">
        <f t="shared" si="9"/>
        <v>0</v>
      </c>
      <c r="J50" s="153">
        <f t="shared" si="9"/>
        <v>0</v>
      </c>
      <c r="K50" s="153">
        <f t="shared" si="9"/>
        <v>0</v>
      </c>
      <c r="L50" s="153">
        <f t="shared" si="9"/>
        <v>0</v>
      </c>
      <c r="M50" s="362"/>
    </row>
    <row r="51" spans="1:13" ht="13.5" thickBot="1">
      <c r="A51" s="391"/>
      <c r="B51" s="139"/>
      <c r="C51" s="139"/>
      <c r="D51" s="139"/>
      <c r="E51" s="139"/>
      <c r="F51" s="139"/>
      <c r="G51" s="139"/>
      <c r="H51" s="139"/>
      <c r="I51" s="139"/>
      <c r="J51" s="139"/>
      <c r="K51" s="139"/>
      <c r="L51" s="139"/>
      <c r="M51" s="362"/>
    </row>
    <row r="52" spans="1:13" ht="13.5" thickBot="1">
      <c r="A52" s="392" t="s">
        <v>1234</v>
      </c>
      <c r="B52" s="154" t="str">
        <f t="shared" ref="B52:L52" si="10">IF(ABS(B33-B50)&lt;=B53,"OK","Commentary Required")</f>
        <v>OK</v>
      </c>
      <c r="C52" s="154" t="str">
        <f t="shared" si="10"/>
        <v>OK</v>
      </c>
      <c r="D52" s="154" t="str">
        <f t="shared" si="10"/>
        <v>OK</v>
      </c>
      <c r="E52" s="154" t="str">
        <f t="shared" si="10"/>
        <v>OK</v>
      </c>
      <c r="F52" s="154" t="str">
        <f t="shared" si="10"/>
        <v>OK</v>
      </c>
      <c r="G52" s="154" t="str">
        <f t="shared" si="10"/>
        <v>OK</v>
      </c>
      <c r="H52" s="154" t="str">
        <f t="shared" si="10"/>
        <v>OK</v>
      </c>
      <c r="I52" s="154" t="str">
        <f t="shared" si="10"/>
        <v>OK</v>
      </c>
      <c r="J52" s="154" t="str">
        <f t="shared" si="10"/>
        <v>OK</v>
      </c>
      <c r="K52" s="154" t="str">
        <f t="shared" si="10"/>
        <v>OK</v>
      </c>
      <c r="L52" s="154" t="str">
        <f t="shared" si="10"/>
        <v>OK</v>
      </c>
      <c r="M52" s="362"/>
    </row>
    <row r="53" spans="1:13" ht="13.5" thickBot="1">
      <c r="A53" s="393" t="s">
        <v>924</v>
      </c>
      <c r="B53" s="155">
        <v>1</v>
      </c>
      <c r="C53" s="155">
        <v>1</v>
      </c>
      <c r="D53" s="155">
        <v>1</v>
      </c>
      <c r="E53" s="155">
        <v>1</v>
      </c>
      <c r="F53" s="155">
        <v>1</v>
      </c>
      <c r="G53" s="155">
        <v>1</v>
      </c>
      <c r="H53" s="155">
        <v>1</v>
      </c>
      <c r="I53" s="155">
        <v>1</v>
      </c>
      <c r="J53" s="155">
        <v>1</v>
      </c>
      <c r="K53" s="155">
        <v>1</v>
      </c>
      <c r="L53" s="155">
        <v>1</v>
      </c>
      <c r="M53" s="362"/>
    </row>
    <row r="54" spans="1:13" ht="13.5" thickBot="1">
      <c r="A54" s="394" t="s">
        <v>529</v>
      </c>
      <c r="B54" s="395"/>
      <c r="C54" s="395"/>
      <c r="D54" s="395"/>
      <c r="E54" s="395"/>
      <c r="F54" s="395"/>
      <c r="G54" s="395"/>
      <c r="H54" s="395"/>
      <c r="I54" s="395"/>
      <c r="J54" s="395"/>
      <c r="K54" s="395"/>
      <c r="L54" s="395"/>
      <c r="M54" s="362"/>
    </row>
    <row r="55" spans="1:13">
      <c r="A55" s="391"/>
      <c r="B55" s="139"/>
      <c r="C55" s="139"/>
      <c r="D55" s="139"/>
      <c r="E55" s="139"/>
      <c r="F55" s="139"/>
      <c r="G55" s="139"/>
      <c r="H55" s="139"/>
      <c r="I55" s="139"/>
      <c r="J55" s="139"/>
      <c r="K55" s="139"/>
      <c r="L55" s="139"/>
    </row>
    <row r="56" spans="1:13">
      <c r="A56" s="396" t="s">
        <v>1183</v>
      </c>
    </row>
  </sheetData>
  <sheetProtection insertHyperlinks="0"/>
  <mergeCells count="4">
    <mergeCell ref="A7:A11"/>
    <mergeCell ref="B8:B11"/>
    <mergeCell ref="A12:A13"/>
    <mergeCell ref="C12:L12"/>
  </mergeCells>
  <conditionalFormatting sqref="A52:XFD52">
    <cfRule type="cellIs" dxfId="1" priority="2" operator="equal">
      <formula>"Commentary Required"</formula>
    </cfRule>
  </conditionalFormatting>
  <conditionalFormatting sqref="B52:L52">
    <cfRule type="cellIs" dxfId="0" priority="1" operator="equal">
      <formula>"OK"</formula>
    </cfRule>
  </conditionalFormatting>
  <dataValidations count="1">
    <dataValidation type="decimal" allowBlank="1" showInputMessage="1" showErrorMessage="1" errorTitle="Error" error="Please enter a number of +/- 11 digits" sqref="C24:L31 C40:L42 C44:L46 C15:L19" xr:uid="{47B3331A-BB16-4EBD-8590-7B8550FA86B9}">
      <formula1>-99999999999</formula1>
      <formula2>99999999999</formula2>
    </dataValidation>
  </dataValidations>
  <pageMargins left="0.7" right="0.7" top="0.75" bottom="0.75" header="0.3" footer="0.3"/>
  <pageSetup paperSize="8" scale="54" orientation="landscape" verticalDpi="0" r:id="rId1"/>
  <drawing r:id="rId2"/>
  <legacyDrawing r:id="rId3"/>
  <controls>
    <mc:AlternateContent xmlns:mc="http://schemas.openxmlformats.org/markup-compatibility/2006">
      <mc:Choice Requires="x14">
        <control shapeId="15363" r:id="rId4" name="SCG_Clear_Worksheet">
          <controlPr defaultSize="0" autoLine="0" r:id="rId5">
            <anchor moveWithCells="1">
              <from>
                <xdr:col>4</xdr:col>
                <xdr:colOff>66675</xdr:colOff>
                <xdr:row>2</xdr:row>
                <xdr:rowOff>0</xdr:rowOff>
              </from>
              <to>
                <xdr:col>4</xdr:col>
                <xdr:colOff>1657350</xdr:colOff>
                <xdr:row>3</xdr:row>
                <xdr:rowOff>104775</xdr:rowOff>
              </to>
            </anchor>
          </controlPr>
        </control>
      </mc:Choice>
      <mc:Fallback>
        <control shapeId="15363" r:id="rId4" name="SCG_Clear_Worksheet"/>
      </mc:Fallback>
    </mc:AlternateContent>
    <mc:AlternateContent xmlns:mc="http://schemas.openxmlformats.org/markup-compatibility/2006">
      <mc:Choice Requires="x14">
        <control shapeId="15362" r:id="rId6" name="SCG_deletecloumn0">
          <controlPr defaultSize="0" autoLine="0" r:id="rId7">
            <anchor moveWithCells="1">
              <from>
                <xdr:col>12</xdr:col>
                <xdr:colOff>66675</xdr:colOff>
                <xdr:row>7</xdr:row>
                <xdr:rowOff>0</xdr:rowOff>
              </from>
              <to>
                <xdr:col>12</xdr:col>
                <xdr:colOff>1657350</xdr:colOff>
                <xdr:row>7</xdr:row>
                <xdr:rowOff>323850</xdr:rowOff>
              </to>
            </anchor>
          </controlPr>
        </control>
      </mc:Choice>
      <mc:Fallback>
        <control shapeId="15362" r:id="rId6" name="SCG_deletecloumn0"/>
      </mc:Fallback>
    </mc:AlternateContent>
    <mc:AlternateContent xmlns:mc="http://schemas.openxmlformats.org/markup-compatibility/2006">
      <mc:Choice Requires="x14">
        <control shapeId="15361" r:id="rId8" name="SCG_addcolumn0">
          <controlPr defaultSize="0" autoLine="0" r:id="rId9">
            <anchor moveWithCells="1">
              <from>
                <xdr:col>12</xdr:col>
                <xdr:colOff>66675</xdr:colOff>
                <xdr:row>6</xdr:row>
                <xdr:rowOff>0</xdr:rowOff>
              </from>
              <to>
                <xdr:col>12</xdr:col>
                <xdr:colOff>1657350</xdr:colOff>
                <xdr:row>7</xdr:row>
                <xdr:rowOff>66675</xdr:rowOff>
              </to>
            </anchor>
          </controlPr>
        </control>
      </mc:Choice>
      <mc:Fallback>
        <control shapeId="15361" r:id="rId8" name="SCG_addcolumn0"/>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014752-10d2-4e4e-b400-508dd7461717">
      <Terms xmlns="http://schemas.microsoft.com/office/infopath/2007/PartnerControls"/>
    </lcf76f155ced4ddcb4097134ff3c332f>
    <password_x003a_kinetix_x0040_2023 xmlns="0e014752-10d2-4e4e-b400-508dd7461717" xsi:nil="true"/>
    <TaxCatchAll xmlns="13e621c5-9dc0-45e5-862d-e71ac435d2e2" xsi:nil="true"/>
    <Phase xmlns="0e014752-10d2-4e4e-b400-508dd74617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97F4B6AFC0CF4E91695D0A351844E7" ma:contentTypeVersion="18" ma:contentTypeDescription="Create a new document." ma:contentTypeScope="" ma:versionID="1bf5daca936a33246e884caf4ccfd324">
  <xsd:schema xmlns:xsd="http://www.w3.org/2001/XMLSchema" xmlns:xs="http://www.w3.org/2001/XMLSchema" xmlns:p="http://schemas.microsoft.com/office/2006/metadata/properties" xmlns:ns2="0e014752-10d2-4e4e-b400-508dd7461717" xmlns:ns3="13e621c5-9dc0-45e5-862d-e71ac435d2e2" targetNamespace="http://schemas.microsoft.com/office/2006/metadata/properties" ma:root="true" ma:fieldsID="44054ff28d2dad74b51a79a39b674533" ns2:_="" ns3:_="">
    <xsd:import namespace="0e014752-10d2-4e4e-b400-508dd7461717"/>
    <xsd:import namespace="13e621c5-9dc0-45e5-862d-e71ac435d2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password_x003a_kinetix_x0040_2023" minOccurs="0"/>
                <xsd:element ref="ns2:MediaServiceSearchProperties" minOccurs="0"/>
                <xsd:element ref="ns2: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4752-10d2-4e4e-b400-508dd74617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ff76e5f-46cc-4c9b-a69e-56569a6a0f3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password_x003a_kinetix_x0040_2023" ma:index="21" nillable="true" ma:displayName="password : Kinetix@2023" ma:format="Dropdown" ma:internalName="password_x003a_kinetix_x0040_2023">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Phase" ma:index="23" nillable="true" ma:displayName="Phase" ma:format="Dropdown" ma:internalName="Phase">
      <xsd:simpleType>
        <xsd:restriction base="dms:Choice">
          <xsd:enumeration value="Phase 1A"/>
          <xsd:enumeration value="Phase 1B"/>
          <xsd:enumeration value="PSC"/>
          <xsd:enumeration value="Checkpoint"/>
        </xsd:restriction>
      </xsd:simpleType>
    </xsd:element>
  </xsd:schema>
  <xsd:schema xmlns:xsd="http://www.w3.org/2001/XMLSchema" xmlns:xs="http://www.w3.org/2001/XMLSchema" xmlns:dms="http://schemas.microsoft.com/office/2006/documentManagement/types" xmlns:pc="http://schemas.microsoft.com/office/infopath/2007/PartnerControls" targetNamespace="13e621c5-9dc0-45e5-862d-e71ac435d2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6448f13-867d-4468-8d93-eac99e17419d}" ma:internalName="TaxCatchAll" ma:showField="CatchAllData" ma:web="13e621c5-9dc0-45e5-862d-e71ac435d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1AE683-033C-4AE0-B9D9-089A1E94181F}">
  <ds:schemaRefs>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13e621c5-9dc0-45e5-862d-e71ac435d2e2"/>
    <ds:schemaRef ds:uri="0e014752-10d2-4e4e-b400-508dd7461717"/>
    <ds:schemaRef ds:uri="http://purl.org/dc/dcmitype/"/>
  </ds:schemaRefs>
</ds:datastoreItem>
</file>

<file path=customXml/itemProps2.xml><?xml version="1.0" encoding="utf-8"?>
<ds:datastoreItem xmlns:ds="http://schemas.openxmlformats.org/officeDocument/2006/customXml" ds:itemID="{38584594-890E-4FFA-BAB3-41A53229F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4752-10d2-4e4e-b400-508dd7461717"/>
    <ds:schemaRef ds:uri="13e621c5-9dc0-45e5-862d-e71ac435d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3051A7-D0C7-4CFE-A7EA-B85A479073A8}">
  <ds:schemaRefs>
    <ds:schemaRef ds:uri="http://schemas.microsoft.com/sharepoint/v3/contenttype/forms"/>
  </ds:schemaRefs>
</ds:datastoreItem>
</file>

<file path=docMetadata/LabelInfo.xml><?xml version="1.0" encoding="utf-8"?>
<clbl:labelList xmlns:clbl="http://schemas.microsoft.com/office/2020/mipLabelMetadata">
  <clbl:label id="{08d7a360-373d-4f0f-a5e6-337a9cd89c09}" enabled="1" method="Privileged" siteId="{5d96486e-6acf-4e0d-b0bd-e0ae81edc91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DropdownList</vt:lpstr>
      <vt:lpstr>DropdownNameLabel</vt:lpstr>
      <vt:lpstr>Business Performance&gt;&gt;</vt:lpstr>
      <vt:lpstr>B.G.R.1 GI Results (Total)</vt:lpstr>
      <vt:lpstr>B.G.R.1A GI Results (AY)</vt:lpstr>
      <vt:lpstr>B.G.R.1B GI Results (UY)</vt:lpstr>
      <vt:lpstr>B.G.R.2 Region</vt:lpstr>
      <vt:lpstr>B.G.R.4 Motor</vt:lpstr>
      <vt:lpstr>B.G.R.4B Motor Exposure</vt:lpstr>
      <vt:lpstr>B.G.R.5 EC</vt:lpstr>
      <vt:lpstr>B.G.R.5B EC Exposure</vt:lpstr>
      <vt:lpstr>B.G.TR.4 WS Generator</vt:lpstr>
      <vt:lpstr>B.G.TR.4.XYZ00_Claims_Cat</vt:lpstr>
      <vt:lpstr>Supplementary&gt;&gt;</vt:lpstr>
      <vt:lpstr>S.LT.Prod.3 Product Stat</vt:lpstr>
      <vt:lpstr>S.CG Simplified EBS</vt:lpstr>
      <vt:lpstr>'S.CG Simplified EBS'!CHECKSUM37</vt:lpstr>
      <vt:lpstr>CHECKSUM37</vt:lpstr>
      <vt:lpstr>CHECKSUM38</vt:lpstr>
      <vt:lpstr>DROPDOWN_1</vt:lpstr>
      <vt:lpstr>DROPDOWN_3</vt:lpstr>
      <vt:lpstr>'B.G.R.1 GI Results (Total)'!Print_Area</vt:lpstr>
      <vt:lpstr>'B.G.R.1A GI Results (AY)'!Print_Area</vt:lpstr>
      <vt:lpstr>'B.G.R.1B GI Results (UY)'!Print_Area</vt:lpstr>
      <vt:lpstr>'B.G.R.2 Region'!Print_Area</vt:lpstr>
      <vt:lpstr>'B.G.R.4 Motor'!Print_Area</vt:lpstr>
      <vt:lpstr>'B.G.R.4B Motor Exposure'!Print_Area</vt:lpstr>
      <vt:lpstr>'B.G.R.5 EC'!Print_Area</vt:lpstr>
      <vt:lpstr>'B.G.R.5B EC Exposure'!Print_Area</vt:lpstr>
      <vt:lpstr>B.G.TR.4.XYZ00_Claims_Cat!Print_Area</vt:lpstr>
      <vt:lpstr>'S.LT.Prod.3 Product Stat'!Print_Area</vt:lpstr>
      <vt:lpstr>B.G.TR.4.XYZ00_Claims_Cat!Print_Titles</vt:lpstr>
      <vt:lpstr>RULE257</vt:lpstr>
      <vt:lpstr>RULE258</vt:lpstr>
      <vt:lpstr>RULE325_SOURCE</vt:lpstr>
      <vt:lpstr>RULE325_TARGET</vt:lpstr>
      <vt:lpstr>'S.CG Simplified EBS'!S.CG_End_Col_0</vt:lpstr>
      <vt:lpstr>'S.CG Simplified EBS'!S.CG_Start_Col_0</vt:lpstr>
      <vt:lpstr>'S.LT.Prod.3 Product Stat'!S.LT.Prod.3_End_Row_0</vt:lpstr>
      <vt:lpstr>'S.LT.Prod.3 Product Stat'!S.LT.Prod.3_Start_Row_0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2024-12-05T08:01:04Z</dcterms:created>
  <dcterms:modified xsi:type="dcterms:W3CDTF">2025-03-19T06:47:57Z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0x010100A797F4B6AFC0CF4E91695D0A351844E7</vt:lpwstr>
  </property>
  <property fmtid="{D5CDD505-2E9C-101B-9397-08002B2CF9AE}" pid="3" name="MediaServiceImageTags">
    <vt:lpwstr/>
  </property>
</Properties>
</file>