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4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drawings/drawing5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drawings/drawing6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drawings/drawing7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drawings/drawing8.xml" ContentType="application/vnd.openxmlformats-officedocument.drawing+xml"/>
  <Override PartName="/xl/activeX/activeX8.xml" ContentType="application/vnd.ms-office.activeX+xml"/>
  <Override PartName="/xl/activeX/activeX8.bin" ContentType="application/vnd.ms-office.activeX"/>
  <Override PartName="/xl/drawings/drawing9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drawings/drawing10.xml" ContentType="application/vnd.openxmlformats-officedocument.drawing+xml"/>
  <Override PartName="/xl/activeX/activeX10.xml" ContentType="application/vnd.ms-office.activeX+xml"/>
  <Override PartName="/xl/activeX/activeX10.bin" ContentType="application/vnd.ms-office.activeX"/>
  <Override PartName="/xl/drawings/drawing11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drawings/drawing12.xml" ContentType="application/vnd.openxmlformats-officedocument.drawing+xml"/>
  <Override PartName="/xl/activeX/activeX13.xml" ContentType="application/vnd.ms-office.activeX+xml"/>
  <Override PartName="/xl/activeX/activeX13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U:\P(D)\Pillar 3\Industry (combined)\Final\Q4 2022 update\CDCP working\Final template downloaded from IRIC\Macro-free\to website\"/>
    </mc:Choice>
  </mc:AlternateContent>
  <xr:revisionPtr revIDLastSave="0" documentId="13_ncr:1_{18C5E85A-3222-4CB5-84B9-FC407744653F}" xr6:coauthVersionLast="47" xr6:coauthVersionMax="47" xr10:uidLastSave="{00000000-0000-0000-0000-000000000000}"/>
  <bookViews>
    <workbookView xWindow="-120" yWindow="-120" windowWidth="29040" windowHeight="15840" tabRatio="881" activeTab="1" xr2:uid="{A8BFF252-178C-46EA-A498-AE79B124B588}"/>
  </bookViews>
  <sheets>
    <sheet name="Financial Position&gt;&gt;" sheetId="12" r:id="rId1"/>
    <sheet name="F.1 EBS" sheetId="13" r:id="rId2"/>
    <sheet name="F.G.1_ClaimLiab" sheetId="14" r:id="rId3"/>
    <sheet name="F.G.2_PL" sheetId="15" r:id="rId4"/>
    <sheet name="F.G.2A_PL_Recog" sheetId="16" r:id="rId5"/>
    <sheet name="F.G.2B_PL_notRecog" sheetId="17" r:id="rId6"/>
    <sheet name="Capital Adequacy&gt;&gt;" sheetId="18" r:id="rId7"/>
    <sheet name="CA.MM.1.Q CA Summary" sheetId="19" r:id="rId8"/>
    <sheet name="CA.MM.1.U URR" sheetId="20" r:id="rId9"/>
    <sheet name="Business Performance&gt;&gt;" sheetId="21" r:id="rId10"/>
    <sheet name="B.G.R.1 GI Results (Total)" sheetId="22" r:id="rId11"/>
    <sheet name="B.G.R.1A GI Results (AY)" sheetId="23" r:id="rId12"/>
    <sheet name="B.G.R.1B GI Results (UY)" sheetId="24" r:id="rId13"/>
    <sheet name="B.G.R.2 Region" sheetId="25" r:id="rId14"/>
    <sheet name="B.G.TR.4 WS Generator" sheetId="26" r:id="rId15"/>
    <sheet name="B.G.TR.4.XYZ00_Claims_Cat" sheetId="27" r:id="rId16"/>
  </sheets>
  <externalReferences>
    <externalReference r:id="rId17"/>
  </externalReferences>
  <definedNames>
    <definedName name="B.LT.RMB.1_SUM">#REF!,#REF!</definedName>
    <definedName name="B.LT.RMB.2_SUM">#REF!,#REF!</definedName>
    <definedName name="B.LT.RMB.3_SUM">#REF!</definedName>
    <definedName name="B.LT.RMB.4_SUM">#REF!</definedName>
    <definedName name="B.Q.MED_SUM">#REF!</definedName>
    <definedName name="BUSINESS_TYPE_COLUMNS">#REF!</definedName>
    <definedName name="BUSS_TYPE_COLUMNS">#REF!</definedName>
    <definedName name="BUSS_TYPE_LISTS">#REF!</definedName>
    <definedName name="CA.R.2_Features_of_instruments_SUM">#REF!,#REF!,#REF!</definedName>
    <definedName name="checksum_F.LT.3">#REF!</definedName>
    <definedName name="CHECKSUM37">#REF!</definedName>
    <definedName name="CHECKSUM38">#REF!</definedName>
    <definedName name="CIS_Nature">"Look through,Mandate,No look through"</definedName>
    <definedName name="CRITICAL_RAGE">[1]Sheet111!$A$2:$C$206</definedName>
    <definedName name="DEV_MODE">#REF!</definedName>
    <definedName name="DROPDOWN_1">#REF!</definedName>
    <definedName name="DROPDOWN_3">#REF!</definedName>
    <definedName name="DropdownNameLabel">#REF!</definedName>
    <definedName name="F.A.4_Derivatives_checksum">#REF!,#REF!,#REF!,#REF!</definedName>
    <definedName name="F.A.6_Port_Inv_sum">#REF!,#REF!,#REF!,#REF!,#REF!,#REF!</definedName>
    <definedName name="F.A.6A_Port_Inv_of_Port_Inv_SUM">#REF!,#REF!</definedName>
    <definedName name="FinancialMonth" localSheetId="10">[1]Config!$N$51:$N$110</definedName>
    <definedName name="FinancialMonth" localSheetId="11">[1]Config!$N$51:$N$110</definedName>
    <definedName name="FinancialMonth" localSheetId="12">[1]Config!$N$51:$N$110</definedName>
    <definedName name="FinancialMonth" localSheetId="13">[1]Config!$N$51:$N$110</definedName>
    <definedName name="FinancialMonth" localSheetId="14">[1]Config!$N$51:$N$110</definedName>
    <definedName name="FinancialMonth" localSheetId="15">[1]Config!$N$51:$N$110</definedName>
    <definedName name="FinancialMonth" localSheetId="9">[1]Config!$N$51:$N$110</definedName>
    <definedName name="FinancialMonth" localSheetId="7">[1]Config!$N$51:$N$110</definedName>
    <definedName name="FinancialMonth" localSheetId="8">[1]Config!$N$51:$N$110</definedName>
    <definedName name="FinancialMonth" localSheetId="6">[1]Config!$N$51:$N$110</definedName>
    <definedName name="FinancialMonth" localSheetId="1">[1]Config!$N$51:$N$110</definedName>
    <definedName name="FinancialMonth" localSheetId="2">[1]Config!$N$51:$N$110</definedName>
    <definedName name="FinancialMonth" localSheetId="3">[1]Config!$N$51:$N$110</definedName>
    <definedName name="FinancialMonth" localSheetId="4">[1]Config!$N$51:$N$110</definedName>
    <definedName name="FinancialMonth" localSheetId="5">[1]Config!$N$51:$N$110</definedName>
    <definedName name="FinancialMonth" localSheetId="0">[1]Config!$N$51:$N$110</definedName>
    <definedName name="FinancialMonth">#REF!</definedName>
    <definedName name="FinancialYear" localSheetId="10">[1]Config!$O$51:$O$110</definedName>
    <definedName name="FinancialYear" localSheetId="11">[1]Config!$O$51:$O$110</definedName>
    <definedName name="FinancialYear" localSheetId="12">[1]Config!$O$51:$O$110</definedName>
    <definedName name="FinancialYear" localSheetId="13">[1]Config!$O$51:$O$110</definedName>
    <definedName name="FinancialYear" localSheetId="14">[1]Config!$O$51:$O$110</definedName>
    <definedName name="FinancialYear" localSheetId="15">[1]Config!$O$51:$O$110</definedName>
    <definedName name="FinancialYear" localSheetId="9">[1]Config!$O$51:$O$110</definedName>
    <definedName name="FinancialYear" localSheetId="7">[1]Config!$O$51:$O$110</definedName>
    <definedName name="FinancialYear" localSheetId="8">[1]Config!$O$51:$O$110</definedName>
    <definedName name="FinancialYear" localSheetId="6">[1]Config!$O$51:$O$110</definedName>
    <definedName name="FinancialYear" localSheetId="1">[1]Config!$O$51:$O$110</definedName>
    <definedName name="FinancialYear" localSheetId="2">[1]Config!$O$51:$O$110</definedName>
    <definedName name="FinancialYear" localSheetId="3">[1]Config!$O$51:$O$110</definedName>
    <definedName name="FinancialYear" localSheetId="4">[1]Config!$O$51:$O$110</definedName>
    <definedName name="FinancialYear" localSheetId="5">[1]Config!$O$51:$O$110</definedName>
    <definedName name="FinancialYear" localSheetId="0">[1]Config!$O$51:$O$110</definedName>
    <definedName name="FinancialYear">#REF!</definedName>
    <definedName name="FORMULA_COLOR">#REF!</definedName>
    <definedName name="FORMULA_COLOR_SAMPLE">#REF!</definedName>
    <definedName name="INSURANCE_HEAD">#REF!</definedName>
    <definedName name="_xlnm.Print_Area" localSheetId="10">'B.G.R.1 GI Results (Total)'!$A$1:$AD$41</definedName>
    <definedName name="_xlnm.Print_Area" localSheetId="11">'B.G.R.1A GI Results (AY)'!$B$1:$FB$73</definedName>
    <definedName name="_xlnm.Print_Area" localSheetId="12">'B.G.R.1B GI Results (UY)'!$B$1:$FA$73</definedName>
    <definedName name="_xlnm.Print_Area" localSheetId="13">'B.G.R.2 Region'!$C$1:$AA$36</definedName>
    <definedName name="_xlnm.Print_Area" localSheetId="14">'B.G.TR.4 WS Generator'!$D$1:$G$65</definedName>
    <definedName name="_xlnm.Print_Area" localSheetId="15">'B.G.TR.4.XYZ00_Claims_Cat'!$A$5:$P$90</definedName>
    <definedName name="_xlnm.Print_Area" localSheetId="7">'CA.MM.1.Q CA Summary'!$B$1:$G$26</definedName>
    <definedName name="_xlnm.Print_Area" localSheetId="8">'CA.MM.1.U URR'!$D$1:$H$216</definedName>
    <definedName name="_xlnm.Print_Area" localSheetId="1">'F.1 EBS'!$A$1:$V$144</definedName>
    <definedName name="_xlnm.Print_Area" localSheetId="2">'F.G.1_ClaimLiab'!$B$1:$V$147</definedName>
    <definedName name="_xlnm.Print_Area" localSheetId="3">'F.G.2_PL'!$B$1:$H$148</definedName>
    <definedName name="_xlnm.Print_Area" localSheetId="4">'F.G.2A_PL_Recog'!$B$1:$S$148</definedName>
    <definedName name="_xlnm.Print_Area" localSheetId="5">'F.G.2B_PL_notRecog'!$B$1:$S$148</definedName>
    <definedName name="_xlnm.Print_Titles" localSheetId="15">'B.G.TR.4.XYZ00_Claims_Cat'!$5:$12</definedName>
    <definedName name="QDAP_Full_Columns">#REF!</definedName>
    <definedName name="QDAP_ON_OFF">#REF!</definedName>
    <definedName name="QDAP_WORKSHEETS">#REF!</definedName>
    <definedName name="ReportMonth" localSheetId="10">[1]Config!$M$51:$M$110</definedName>
    <definedName name="ReportMonth" localSheetId="11">[1]Config!$M$51:$M$110</definedName>
    <definedName name="ReportMonth" localSheetId="12">[1]Config!$M$51:$M$110</definedName>
    <definedName name="ReportMonth" localSheetId="13">[1]Config!$M$51:$M$110</definedName>
    <definedName name="ReportMonth" localSheetId="14">[1]Config!$M$51:$M$110</definedName>
    <definedName name="ReportMonth" localSheetId="15">[1]Config!$M$51:$M$110</definedName>
    <definedName name="ReportMonth" localSheetId="9">[1]Config!$M$51:$M$110</definedName>
    <definedName name="ReportMonth" localSheetId="7">[1]Config!$M$51:$M$110</definedName>
    <definedName name="ReportMonth" localSheetId="8">[1]Config!$M$51:$M$110</definedName>
    <definedName name="ReportMonth" localSheetId="6">[1]Config!$M$51:$M$110</definedName>
    <definedName name="ReportMonth" localSheetId="1">[1]Config!$M$51:$M$110</definedName>
    <definedName name="ReportMonth" localSheetId="2">[1]Config!$M$51:$M$110</definedName>
    <definedName name="ReportMonth" localSheetId="3">[1]Config!$M$51:$M$110</definedName>
    <definedName name="ReportMonth" localSheetId="4">[1]Config!$M$51:$M$110</definedName>
    <definedName name="ReportMonth" localSheetId="5">[1]Config!$M$51:$M$110</definedName>
    <definedName name="ReportMonth" localSheetId="0">[1]Config!$M$51:$M$110</definedName>
    <definedName name="ReportMonth">#REF!</definedName>
    <definedName name="ReportYearEndDate" localSheetId="10">[1]Config!$K$51:$K$110</definedName>
    <definedName name="ReportYearEndDate" localSheetId="11">[1]Config!$K$51:$K$110</definedName>
    <definedName name="ReportYearEndDate" localSheetId="12">[1]Config!$K$51:$K$110</definedName>
    <definedName name="ReportYearEndDate" localSheetId="13">[1]Config!$K$51:$K$110</definedName>
    <definedName name="ReportYearEndDate" localSheetId="14">[1]Config!$K$51:$K$110</definedName>
    <definedName name="ReportYearEndDate" localSheetId="15">[1]Config!$K$51:$K$110</definedName>
    <definedName name="ReportYearEndDate" localSheetId="9">[1]Config!$K$51:$K$110</definedName>
    <definedName name="ReportYearEndDate" localSheetId="7">[1]Config!$K$51:$K$110</definedName>
    <definedName name="ReportYearEndDate" localSheetId="8">[1]Config!$K$51:$K$110</definedName>
    <definedName name="ReportYearEndDate" localSheetId="6">[1]Config!$K$51:$K$110</definedName>
    <definedName name="ReportYearEndDate" localSheetId="1">[1]Config!$K$51:$K$110</definedName>
    <definedName name="ReportYearEndDate" localSheetId="2">[1]Config!$K$51:$K$110</definedName>
    <definedName name="ReportYearEndDate" localSheetId="3">[1]Config!$K$51:$K$110</definedName>
    <definedName name="ReportYearEndDate" localSheetId="4">[1]Config!$K$51:$K$110</definedName>
    <definedName name="ReportYearEndDate" localSheetId="5">[1]Config!$K$51:$K$110</definedName>
    <definedName name="ReportYearEndDate" localSheetId="0">[1]Config!$K$51:$K$110</definedName>
    <definedName name="ReportYearEndDate">#REF!</definedName>
    <definedName name="RULE_DATE_O18">#REF!</definedName>
    <definedName name="RULE_DATE_S18">#REF!</definedName>
    <definedName name="RULE_DATE_T18">#REF!</definedName>
    <definedName name="RULE22">#REF!</definedName>
    <definedName name="RULE23">#REF!</definedName>
    <definedName name="RULE25">#REF!</definedName>
    <definedName name="RULE257">#REF!</definedName>
    <definedName name="RULE258">#REF!</definedName>
    <definedName name="RULE26">#REF!</definedName>
    <definedName name="RULE274">#REF!</definedName>
    <definedName name="RULE276">#REF!</definedName>
    <definedName name="RULE279">#REF!</definedName>
    <definedName name="RULE28_COMMENTARY">#REF!</definedName>
    <definedName name="RULE283">#REF!</definedName>
    <definedName name="RULE284">#REF!</definedName>
    <definedName name="RULE287">#REF!</definedName>
    <definedName name="RULE289">#REF!</definedName>
    <definedName name="RULE325_SOURCE">#REF!</definedName>
    <definedName name="RULE325_TARGET">#REF!</definedName>
    <definedName name="RULE36_source">#REF!</definedName>
    <definedName name="RULE36_target">#REF!</definedName>
    <definedName name="RULE37_source">#REF!</definedName>
    <definedName name="RULE37_Target">#REF!</definedName>
    <definedName name="RULE7475">#REF!</definedName>
    <definedName name="RULEAE29">#REF!</definedName>
    <definedName name="RULEB28">#REF!</definedName>
    <definedName name="RULEB29">#REF!</definedName>
    <definedName name="RULEC28">#REF!</definedName>
    <definedName name="RULEC29">#REF!</definedName>
    <definedName name="RULEH28">#REF!</definedName>
    <definedName name="RULER11">#REF!</definedName>
    <definedName name="RULES11">#REF!</definedName>
    <definedName name="RULES60">#REF!</definedName>
    <definedName name="RULET11">#REF!</definedName>
    <definedName name="RULEX29">#REF!</definedName>
    <definedName name="RULEY29">#REF!</definedName>
    <definedName name="UNLOCK_COLOR">#REF!</definedName>
    <definedName name="UNLOCK_COLOR_SAMPLE">#REF!</definedName>
    <definedName name="UNLOCK_DATECOLOR">#REF!</definedName>
    <definedName name="UNLOCK_DateCOLOR_SAMPLE">#REF!</definedName>
    <definedName name="UNLOCK_TEXTCOLOR">#REF!</definedName>
    <definedName name="UNLOCK_TextCOLOR_SAMPLE">#REF!</definedName>
    <definedName name="UNLOCK_TITLE_TEXTCOLOR">#REF!</definedName>
    <definedName name="WorkbookProtected">FALSE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2" l="1"/>
  <c r="B93" i="13" l="1"/>
  <c r="X25" i="22" l="1"/>
  <c r="AC25" i="22"/>
  <c r="AC19" i="22"/>
  <c r="AC20" i="22" s="1"/>
  <c r="AB25" i="22"/>
  <c r="AB19" i="22"/>
  <c r="AB20" i="22" s="1"/>
  <c r="AA25" i="22"/>
  <c r="AA19" i="22"/>
  <c r="AA20" i="22" s="1"/>
  <c r="Z25" i="22"/>
  <c r="Z19" i="22"/>
  <c r="Z20" i="22" s="1"/>
  <c r="F19" i="22"/>
  <c r="F145" i="20"/>
  <c r="F144" i="20"/>
  <c r="F143" i="20"/>
  <c r="F141" i="20"/>
  <c r="F140" i="20"/>
  <c r="F139" i="20"/>
  <c r="F138" i="20"/>
  <c r="F137" i="20"/>
  <c r="F136" i="20"/>
  <c r="F134" i="20"/>
  <c r="F133" i="20"/>
  <c r="F132" i="20"/>
  <c r="F130" i="20"/>
  <c r="F129" i="20"/>
  <c r="F128" i="20"/>
  <c r="F127" i="20"/>
  <c r="F126" i="20"/>
  <c r="F125" i="20"/>
  <c r="F123" i="20"/>
  <c r="F122" i="20"/>
  <c r="F121" i="20"/>
  <c r="F119" i="20"/>
  <c r="F118" i="20"/>
  <c r="F117" i="20"/>
  <c r="F116" i="20"/>
  <c r="F115" i="20"/>
  <c r="F114" i="20"/>
  <c r="F112" i="20"/>
  <c r="F111" i="20"/>
  <c r="F109" i="20"/>
  <c r="F108" i="20"/>
  <c r="F107" i="20"/>
  <c r="F105" i="20"/>
  <c r="F104" i="20"/>
  <c r="F103" i="20"/>
  <c r="F102" i="20"/>
  <c r="F101" i="20"/>
  <c r="F100" i="20"/>
  <c r="F98" i="20"/>
  <c r="F97" i="20"/>
  <c r="F95" i="20"/>
  <c r="F94" i="20"/>
  <c r="F93" i="20"/>
  <c r="F91" i="20"/>
  <c r="F90" i="20"/>
  <c r="F89" i="20"/>
  <c r="F88" i="20"/>
  <c r="F87" i="20"/>
  <c r="F86" i="20"/>
  <c r="F84" i="20"/>
  <c r="F83" i="20"/>
  <c r="F82" i="20"/>
  <c r="F80" i="20"/>
  <c r="F79" i="20"/>
  <c r="F78" i="20"/>
  <c r="F77" i="20"/>
  <c r="F76" i="20"/>
  <c r="F75" i="20"/>
  <c r="F73" i="20"/>
  <c r="F72" i="20"/>
  <c r="F71" i="20"/>
  <c r="F69" i="20"/>
  <c r="F68" i="20"/>
  <c r="F67" i="20"/>
  <c r="F66" i="20"/>
  <c r="F65" i="20"/>
  <c r="F64" i="20"/>
  <c r="F62" i="20"/>
  <c r="F61" i="20"/>
  <c r="F59" i="20"/>
  <c r="F58" i="20"/>
  <c r="F57" i="20"/>
  <c r="F55" i="20"/>
  <c r="F54" i="20"/>
  <c r="F53" i="20"/>
  <c r="F52" i="20"/>
  <c r="F51" i="20"/>
  <c r="F50" i="20"/>
  <c r="F48" i="20"/>
  <c r="F47" i="20"/>
  <c r="F44" i="20"/>
  <c r="F43" i="20"/>
  <c r="F42" i="20"/>
  <c r="F40" i="20"/>
  <c r="F39" i="20"/>
  <c r="F37" i="20"/>
  <c r="F36" i="20"/>
  <c r="F34" i="20"/>
  <c r="F181" i="20" s="1"/>
  <c r="F33" i="20"/>
  <c r="F180" i="20" s="1"/>
  <c r="F32" i="20"/>
  <c r="F179" i="20" s="1"/>
  <c r="F31" i="20"/>
  <c r="F178" i="20" s="1"/>
  <c r="F30" i="20"/>
  <c r="F177" i="20" s="1"/>
  <c r="F29" i="20"/>
  <c r="F27" i="20"/>
  <c r="F26" i="20"/>
  <c r="F25" i="20"/>
  <c r="F23" i="20"/>
  <c r="F22" i="20"/>
  <c r="F20" i="20"/>
  <c r="F19" i="20"/>
  <c r="F17" i="20"/>
  <c r="F16" i="20"/>
  <c r="F157" i="20" s="1"/>
  <c r="F15" i="20"/>
  <c r="F14" i="20"/>
  <c r="F13" i="20"/>
  <c r="F12" i="20"/>
  <c r="F153" i="20" s="1"/>
  <c r="O182" i="27"/>
  <c r="M182" i="27"/>
  <c r="L182" i="27"/>
  <c r="K182" i="27"/>
  <c r="J182" i="27"/>
  <c r="H182" i="27"/>
  <c r="G182" i="27"/>
  <c r="F182" i="27"/>
  <c r="N181" i="27"/>
  <c r="N180" i="27"/>
  <c r="N179" i="27"/>
  <c r="N178" i="27"/>
  <c r="N177" i="27"/>
  <c r="N176" i="27"/>
  <c r="N175" i="27"/>
  <c r="N174" i="27"/>
  <c r="N173" i="27"/>
  <c r="N172" i="27"/>
  <c r="N171" i="27"/>
  <c r="N170" i="27"/>
  <c r="N169" i="27"/>
  <c r="N167" i="27"/>
  <c r="N166" i="27"/>
  <c r="N165" i="27"/>
  <c r="N164" i="27"/>
  <c r="N163" i="27"/>
  <c r="N162" i="27"/>
  <c r="N161" i="27"/>
  <c r="N160" i="27"/>
  <c r="N159" i="27"/>
  <c r="N158" i="27"/>
  <c r="N157" i="27"/>
  <c r="N156" i="27"/>
  <c r="N155" i="27"/>
  <c r="N153" i="27"/>
  <c r="N152" i="27"/>
  <c r="N151" i="27"/>
  <c r="N150" i="27"/>
  <c r="N149" i="27"/>
  <c r="N148" i="27"/>
  <c r="N147" i="27"/>
  <c r="N146" i="27"/>
  <c r="N145" i="27"/>
  <c r="N144" i="27"/>
  <c r="N143" i="27"/>
  <c r="N142" i="27"/>
  <c r="N141" i="27"/>
  <c r="N139" i="27"/>
  <c r="N138" i="27"/>
  <c r="N137" i="27"/>
  <c r="N136" i="27"/>
  <c r="N135" i="27"/>
  <c r="N134" i="27"/>
  <c r="N133" i="27"/>
  <c r="N132" i="27"/>
  <c r="N131" i="27"/>
  <c r="N130" i="27"/>
  <c r="N129" i="27"/>
  <c r="N128" i="27"/>
  <c r="N127" i="27"/>
  <c r="N125" i="27"/>
  <c r="N124" i="27"/>
  <c r="N123" i="27"/>
  <c r="N122" i="27"/>
  <c r="N121" i="27"/>
  <c r="N120" i="27"/>
  <c r="N119" i="27"/>
  <c r="N118" i="27"/>
  <c r="N117" i="27"/>
  <c r="N116" i="27"/>
  <c r="N115" i="27"/>
  <c r="N114" i="27"/>
  <c r="N113" i="27"/>
  <c r="N112" i="27"/>
  <c r="N111" i="27"/>
  <c r="N110" i="27"/>
  <c r="N109" i="27"/>
  <c r="N108" i="27"/>
  <c r="N107" i="27"/>
  <c r="N106" i="27"/>
  <c r="N105" i="27"/>
  <c r="N104" i="27"/>
  <c r="N103" i="27"/>
  <c r="N102" i="27"/>
  <c r="N101" i="27"/>
  <c r="N100" i="27"/>
  <c r="N99" i="27"/>
  <c r="I181" i="27"/>
  <c r="I180" i="27"/>
  <c r="I179" i="27"/>
  <c r="I178" i="27"/>
  <c r="I177" i="27"/>
  <c r="I176" i="27"/>
  <c r="I175" i="27"/>
  <c r="I174" i="27"/>
  <c r="I173" i="27"/>
  <c r="I172" i="27"/>
  <c r="I171" i="27"/>
  <c r="I170" i="27"/>
  <c r="I169" i="27"/>
  <c r="I167" i="27"/>
  <c r="I166" i="27"/>
  <c r="I165" i="27"/>
  <c r="I164" i="27"/>
  <c r="I163" i="27"/>
  <c r="I162" i="27"/>
  <c r="I161" i="27"/>
  <c r="I160" i="27"/>
  <c r="I159" i="27"/>
  <c r="I158" i="27"/>
  <c r="I157" i="27"/>
  <c r="I156" i="27"/>
  <c r="I155" i="27"/>
  <c r="I153" i="27"/>
  <c r="I152" i="27"/>
  <c r="I151" i="27"/>
  <c r="I150" i="27"/>
  <c r="I149" i="27"/>
  <c r="I148" i="27"/>
  <c r="I147" i="27"/>
  <c r="I146" i="27"/>
  <c r="I145" i="27"/>
  <c r="I144" i="27"/>
  <c r="I143" i="27"/>
  <c r="I142" i="27"/>
  <c r="I141" i="27"/>
  <c r="I139" i="27"/>
  <c r="I138" i="27"/>
  <c r="I137" i="27"/>
  <c r="I136" i="27"/>
  <c r="I135" i="27"/>
  <c r="I134" i="27"/>
  <c r="I133" i="27"/>
  <c r="I132" i="27"/>
  <c r="I131" i="27"/>
  <c r="I130" i="27"/>
  <c r="I129" i="27"/>
  <c r="I128" i="27"/>
  <c r="I127" i="27"/>
  <c r="I125" i="27"/>
  <c r="I124" i="27"/>
  <c r="I123" i="27"/>
  <c r="I122" i="27"/>
  <c r="I121" i="27"/>
  <c r="I120" i="27"/>
  <c r="I119" i="27"/>
  <c r="I118" i="27"/>
  <c r="I117" i="27"/>
  <c r="I116" i="27"/>
  <c r="I115" i="27"/>
  <c r="I114" i="27"/>
  <c r="I113" i="27"/>
  <c r="I112" i="27"/>
  <c r="I111" i="27"/>
  <c r="I110" i="27"/>
  <c r="I109" i="27"/>
  <c r="I108" i="27"/>
  <c r="I107" i="27"/>
  <c r="I106" i="27"/>
  <c r="I105" i="27"/>
  <c r="I104" i="27"/>
  <c r="I103" i="27"/>
  <c r="I102" i="27"/>
  <c r="I101" i="27"/>
  <c r="I100" i="27"/>
  <c r="I99" i="27"/>
  <c r="O168" i="27"/>
  <c r="M168" i="27"/>
  <c r="L168" i="27"/>
  <c r="K168" i="27"/>
  <c r="J168" i="27"/>
  <c r="H168" i="27"/>
  <c r="G168" i="27"/>
  <c r="F168" i="27"/>
  <c r="E168" i="27"/>
  <c r="O154" i="27"/>
  <c r="M154" i="27"/>
  <c r="L154" i="27"/>
  <c r="K154" i="27"/>
  <c r="J154" i="27"/>
  <c r="H154" i="27"/>
  <c r="G154" i="27"/>
  <c r="F154" i="27"/>
  <c r="O140" i="27"/>
  <c r="M140" i="27"/>
  <c r="L140" i="27"/>
  <c r="K140" i="27"/>
  <c r="J140" i="27"/>
  <c r="H140" i="27"/>
  <c r="G140" i="27"/>
  <c r="F140" i="27"/>
  <c r="E140" i="27"/>
  <c r="O126" i="27"/>
  <c r="M126" i="27"/>
  <c r="L126" i="27"/>
  <c r="K126" i="27"/>
  <c r="J126" i="27"/>
  <c r="H126" i="27"/>
  <c r="G126" i="27"/>
  <c r="F126" i="27"/>
  <c r="E126" i="27"/>
  <c r="O97" i="27"/>
  <c r="M97" i="27"/>
  <c r="L97" i="27"/>
  <c r="K97" i="27"/>
  <c r="J97" i="27"/>
  <c r="H97" i="27"/>
  <c r="G97" i="27"/>
  <c r="F97" i="27"/>
  <c r="N96" i="27"/>
  <c r="N95" i="27"/>
  <c r="N94" i="27"/>
  <c r="N93" i="27"/>
  <c r="N92" i="27"/>
  <c r="N91" i="27"/>
  <c r="N90" i="27"/>
  <c r="N89" i="27"/>
  <c r="N88" i="27"/>
  <c r="N87" i="27"/>
  <c r="N86" i="27"/>
  <c r="N85" i="27"/>
  <c r="N84" i="27"/>
  <c r="N82" i="27"/>
  <c r="N81" i="27"/>
  <c r="N80" i="27"/>
  <c r="N79" i="27"/>
  <c r="N78" i="27"/>
  <c r="N77" i="27"/>
  <c r="N76" i="27"/>
  <c r="N75" i="27"/>
  <c r="N74" i="27"/>
  <c r="N73" i="27"/>
  <c r="N72" i="27"/>
  <c r="N71" i="27"/>
  <c r="N70" i="27"/>
  <c r="N68" i="27"/>
  <c r="N67" i="27"/>
  <c r="N66" i="27"/>
  <c r="N65" i="27"/>
  <c r="N64" i="27"/>
  <c r="N63" i="27"/>
  <c r="N62" i="27"/>
  <c r="N61" i="27"/>
  <c r="N60" i="27"/>
  <c r="N59" i="27"/>
  <c r="N58" i="27"/>
  <c r="N57" i="27"/>
  <c r="N56" i="27"/>
  <c r="N54" i="27"/>
  <c r="N53" i="27"/>
  <c r="N52" i="27"/>
  <c r="N51" i="27"/>
  <c r="N50" i="27"/>
  <c r="N49" i="27"/>
  <c r="N48" i="27"/>
  <c r="N47" i="27"/>
  <c r="N46" i="27"/>
  <c r="N45" i="27"/>
  <c r="N44" i="27"/>
  <c r="N43" i="27"/>
  <c r="N42" i="27"/>
  <c r="N40" i="27"/>
  <c r="N39" i="27"/>
  <c r="N38" i="27"/>
  <c r="N37" i="27"/>
  <c r="N36" i="27"/>
  <c r="N35" i="27"/>
  <c r="N34" i="27"/>
  <c r="N33" i="27"/>
  <c r="N32" i="27"/>
  <c r="N31" i="27"/>
  <c r="N30" i="27"/>
  <c r="N29" i="27"/>
  <c r="N28" i="27"/>
  <c r="N27" i="27"/>
  <c r="N26" i="27"/>
  <c r="N25" i="27"/>
  <c r="N24" i="27"/>
  <c r="N23" i="27"/>
  <c r="N22" i="27"/>
  <c r="N21" i="27"/>
  <c r="N20" i="27"/>
  <c r="N19" i="27"/>
  <c r="N18" i="27"/>
  <c r="N17" i="27"/>
  <c r="N16" i="27"/>
  <c r="N15" i="27"/>
  <c r="N14" i="27"/>
  <c r="I96" i="27"/>
  <c r="I95" i="27"/>
  <c r="I94" i="27"/>
  <c r="I93" i="27"/>
  <c r="I92" i="27"/>
  <c r="I91" i="27"/>
  <c r="I90" i="27"/>
  <c r="I89" i="27"/>
  <c r="I88" i="27"/>
  <c r="I87" i="27"/>
  <c r="I86" i="27"/>
  <c r="I85" i="27"/>
  <c r="I84" i="27"/>
  <c r="I82" i="27"/>
  <c r="I81" i="27"/>
  <c r="I80" i="27"/>
  <c r="I79" i="27"/>
  <c r="I78" i="27"/>
  <c r="I77" i="27"/>
  <c r="I76" i="27"/>
  <c r="I75" i="27"/>
  <c r="I74" i="27"/>
  <c r="I73" i="27"/>
  <c r="I72" i="27"/>
  <c r="I71" i="27"/>
  <c r="I70" i="27"/>
  <c r="I68" i="27"/>
  <c r="I67" i="27"/>
  <c r="I66" i="27"/>
  <c r="I65" i="27"/>
  <c r="I64" i="27"/>
  <c r="I63" i="27"/>
  <c r="I62" i="27"/>
  <c r="I61" i="27"/>
  <c r="I60" i="27"/>
  <c r="I59" i="27"/>
  <c r="I58" i="27"/>
  <c r="I57" i="27"/>
  <c r="I56" i="27"/>
  <c r="I54" i="27"/>
  <c r="I53" i="27"/>
  <c r="I52" i="27"/>
  <c r="I51" i="27"/>
  <c r="I50" i="27"/>
  <c r="I49" i="27"/>
  <c r="I48" i="27"/>
  <c r="I47" i="27"/>
  <c r="I46" i="27"/>
  <c r="I45" i="27"/>
  <c r="I44" i="27"/>
  <c r="I43" i="27"/>
  <c r="I42" i="27"/>
  <c r="I40" i="27"/>
  <c r="I39" i="27"/>
  <c r="I38" i="27"/>
  <c r="I37" i="27"/>
  <c r="I36" i="27"/>
  <c r="I35" i="27"/>
  <c r="I34" i="27"/>
  <c r="I33" i="27"/>
  <c r="I32" i="27"/>
  <c r="I31" i="27"/>
  <c r="I30" i="27"/>
  <c r="I29" i="27"/>
  <c r="I28" i="27"/>
  <c r="I27" i="27"/>
  <c r="I26" i="27"/>
  <c r="I25" i="27"/>
  <c r="I24" i="27"/>
  <c r="I23" i="27"/>
  <c r="I22" i="27"/>
  <c r="I21" i="27"/>
  <c r="I20" i="27"/>
  <c r="I19" i="27"/>
  <c r="I18" i="27"/>
  <c r="I17" i="27"/>
  <c r="I16" i="27"/>
  <c r="I15" i="27"/>
  <c r="I14" i="27"/>
  <c r="O83" i="27"/>
  <c r="M83" i="27"/>
  <c r="L83" i="27"/>
  <c r="K83" i="27"/>
  <c r="J83" i="27"/>
  <c r="H83" i="27"/>
  <c r="G83" i="27"/>
  <c r="F83" i="27"/>
  <c r="E83" i="27"/>
  <c r="O69" i="27"/>
  <c r="M69" i="27"/>
  <c r="L69" i="27"/>
  <c r="K69" i="27"/>
  <c r="J69" i="27"/>
  <c r="H69" i="27"/>
  <c r="G69" i="27"/>
  <c r="F69" i="27"/>
  <c r="O55" i="27"/>
  <c r="M55" i="27"/>
  <c r="L55" i="27"/>
  <c r="K55" i="27"/>
  <c r="J55" i="27"/>
  <c r="H55" i="27"/>
  <c r="G55" i="27"/>
  <c r="F55" i="27"/>
  <c r="E55" i="27"/>
  <c r="O41" i="27"/>
  <c r="M41" i="27"/>
  <c r="L41" i="27"/>
  <c r="K41" i="27"/>
  <c r="J41" i="27"/>
  <c r="H41" i="27"/>
  <c r="G41" i="27"/>
  <c r="F41" i="27"/>
  <c r="E41" i="27"/>
  <c r="E51" i="25"/>
  <c r="Y35" i="25"/>
  <c r="X35" i="25"/>
  <c r="W35" i="25"/>
  <c r="V35" i="25"/>
  <c r="U35" i="25"/>
  <c r="T35" i="25"/>
  <c r="S35" i="25"/>
  <c r="R35" i="25"/>
  <c r="Q35" i="25"/>
  <c r="P35" i="25"/>
  <c r="O35" i="25"/>
  <c r="N35" i="25"/>
  <c r="M35" i="25"/>
  <c r="L35" i="25"/>
  <c r="K35" i="25"/>
  <c r="J35" i="25"/>
  <c r="I35" i="25"/>
  <c r="H35" i="25"/>
  <c r="G35" i="25"/>
  <c r="F35" i="25"/>
  <c r="Z34" i="25"/>
  <c r="Z32" i="25"/>
  <c r="Y30" i="25"/>
  <c r="X30" i="25"/>
  <c r="W30" i="25"/>
  <c r="Z25" i="25"/>
  <c r="Z24" i="25"/>
  <c r="E41" i="25" s="1"/>
  <c r="Z22" i="25"/>
  <c r="E40" i="25" s="1"/>
  <c r="Z21" i="25"/>
  <c r="Z19" i="25"/>
  <c r="Z18" i="25"/>
  <c r="E39" i="25" s="1"/>
  <c r="Z16" i="25"/>
  <c r="E38" i="25" s="1"/>
  <c r="Z15" i="25"/>
  <c r="E45" i="25" s="1"/>
  <c r="C76" i="24"/>
  <c r="EX78" i="24"/>
  <c r="EW78" i="24"/>
  <c r="EV78" i="24"/>
  <c r="EU78" i="24"/>
  <c r="ET78" i="24"/>
  <c r="ES78" i="24"/>
  <c r="EX77" i="24"/>
  <c r="EW77" i="24"/>
  <c r="EV77" i="24"/>
  <c r="EU77" i="24"/>
  <c r="ET77" i="24"/>
  <c r="ES77" i="24"/>
  <c r="EP78" i="24"/>
  <c r="EO78" i="24"/>
  <c r="EN78" i="24"/>
  <c r="EP77" i="24"/>
  <c r="EO77" i="24"/>
  <c r="EN77" i="24"/>
  <c r="EL78" i="24"/>
  <c r="EK78" i="24"/>
  <c r="EJ78" i="24"/>
  <c r="EI78" i="24"/>
  <c r="EH78" i="24"/>
  <c r="EG78" i="24"/>
  <c r="EF78" i="24"/>
  <c r="EE78" i="24"/>
  <c r="ED78" i="24"/>
  <c r="EC78" i="24"/>
  <c r="EB78" i="24"/>
  <c r="EL77" i="24"/>
  <c r="EK77" i="24"/>
  <c r="EJ77" i="24"/>
  <c r="EI77" i="24"/>
  <c r="EH77" i="24"/>
  <c r="EG77" i="24"/>
  <c r="EF77" i="24"/>
  <c r="EE77" i="24"/>
  <c r="ED77" i="24"/>
  <c r="EC77" i="24"/>
  <c r="EB77" i="24"/>
  <c r="DZ78" i="24"/>
  <c r="DY78" i="24"/>
  <c r="DX78" i="24"/>
  <c r="DW78" i="24"/>
  <c r="DV78" i="24"/>
  <c r="DU78" i="24"/>
  <c r="DZ77" i="24"/>
  <c r="DY77" i="24"/>
  <c r="DX77" i="24"/>
  <c r="DW77" i="24"/>
  <c r="DV77" i="24"/>
  <c r="DU77" i="24"/>
  <c r="DR78" i="24"/>
  <c r="DQ78" i="24"/>
  <c r="DP78" i="24"/>
  <c r="DR77" i="24"/>
  <c r="DQ77" i="24"/>
  <c r="DP77" i="24"/>
  <c r="DN78" i="24"/>
  <c r="DM78" i="24"/>
  <c r="DL78" i="24"/>
  <c r="DK78" i="24"/>
  <c r="DJ78" i="24"/>
  <c r="DI78" i="24"/>
  <c r="DH78" i="24"/>
  <c r="DG78" i="24"/>
  <c r="DF78" i="24"/>
  <c r="DE78" i="24"/>
  <c r="DD78" i="24"/>
  <c r="DN77" i="24"/>
  <c r="DM77" i="24"/>
  <c r="DL77" i="24"/>
  <c r="DK77" i="24"/>
  <c r="DJ77" i="24"/>
  <c r="DI77" i="24"/>
  <c r="DH77" i="24"/>
  <c r="DG77" i="24"/>
  <c r="DF77" i="24"/>
  <c r="DE77" i="24"/>
  <c r="DD77" i="24"/>
  <c r="BZ78" i="24"/>
  <c r="BY78" i="24"/>
  <c r="BX78" i="24"/>
  <c r="BW78" i="24"/>
  <c r="BV78" i="24"/>
  <c r="BU78" i="24"/>
  <c r="BZ77" i="24"/>
  <c r="BY77" i="24"/>
  <c r="BX77" i="24"/>
  <c r="BW77" i="24"/>
  <c r="BV77" i="24"/>
  <c r="BU77" i="24"/>
  <c r="BR78" i="24"/>
  <c r="BQ78" i="24"/>
  <c r="BP78" i="24"/>
  <c r="BR77" i="24"/>
  <c r="BQ77" i="24"/>
  <c r="BP77" i="24"/>
  <c r="BN78" i="24"/>
  <c r="BM78" i="24"/>
  <c r="BL78" i="24"/>
  <c r="BK78" i="24"/>
  <c r="BJ78" i="24"/>
  <c r="BI78" i="24"/>
  <c r="BH78" i="24"/>
  <c r="BG78" i="24"/>
  <c r="BF78" i="24"/>
  <c r="BE78" i="24"/>
  <c r="BD78" i="24"/>
  <c r="BN77" i="24"/>
  <c r="BM77" i="24"/>
  <c r="BL77" i="24"/>
  <c r="BK77" i="24"/>
  <c r="BJ77" i="24"/>
  <c r="BI77" i="24"/>
  <c r="BH77" i="24"/>
  <c r="BG77" i="24"/>
  <c r="BF77" i="24"/>
  <c r="BE77" i="24"/>
  <c r="BD77" i="24"/>
  <c r="BB78" i="24"/>
  <c r="BA78" i="24"/>
  <c r="AZ78" i="24"/>
  <c r="AY78" i="24"/>
  <c r="AX78" i="24"/>
  <c r="AW78" i="24"/>
  <c r="BB77" i="24"/>
  <c r="BA77" i="24"/>
  <c r="AZ77" i="24"/>
  <c r="AY77" i="24"/>
  <c r="AX77" i="24"/>
  <c r="AW77" i="24"/>
  <c r="AT78" i="24"/>
  <c r="AS78" i="24"/>
  <c r="AR78" i="24"/>
  <c r="AT77" i="24"/>
  <c r="AS77" i="24"/>
  <c r="AR77" i="24"/>
  <c r="AP78" i="24"/>
  <c r="AO78" i="24"/>
  <c r="AN78" i="24"/>
  <c r="AM78" i="24"/>
  <c r="AL78" i="24"/>
  <c r="AK78" i="24"/>
  <c r="AJ78" i="24"/>
  <c r="AI78" i="24"/>
  <c r="AH78" i="24"/>
  <c r="AG78" i="24"/>
  <c r="AF78" i="24"/>
  <c r="AP77" i="24"/>
  <c r="AO77" i="24"/>
  <c r="AN77" i="24"/>
  <c r="AM77" i="24"/>
  <c r="AL77" i="24"/>
  <c r="AK77" i="24"/>
  <c r="AJ77" i="24"/>
  <c r="AI77" i="24"/>
  <c r="AH77" i="24"/>
  <c r="AG77" i="24"/>
  <c r="AF77" i="24"/>
  <c r="EM72" i="24"/>
  <c r="EM71" i="24"/>
  <c r="EM70" i="24"/>
  <c r="EM69" i="24"/>
  <c r="EA72" i="24"/>
  <c r="EA71" i="24"/>
  <c r="EA70" i="24"/>
  <c r="EA69" i="24"/>
  <c r="DO72" i="24"/>
  <c r="DO71" i="24"/>
  <c r="DO70" i="24"/>
  <c r="DO69" i="24"/>
  <c r="CA72" i="24"/>
  <c r="CA71" i="24"/>
  <c r="CA70" i="24"/>
  <c r="CA69" i="24"/>
  <c r="BO72" i="24"/>
  <c r="BO71" i="24"/>
  <c r="BO70" i="24"/>
  <c r="BO69" i="24"/>
  <c r="BC72" i="24"/>
  <c r="BC71" i="24"/>
  <c r="BC70" i="24"/>
  <c r="BC69" i="24"/>
  <c r="AQ72" i="24"/>
  <c r="AQ71" i="24"/>
  <c r="AQ70" i="24"/>
  <c r="AQ69" i="24"/>
  <c r="EY72" i="24"/>
  <c r="EY71" i="24"/>
  <c r="EY70" i="24"/>
  <c r="EY69" i="24"/>
  <c r="EM67" i="24"/>
  <c r="EM66" i="24"/>
  <c r="EM65" i="24"/>
  <c r="EM64" i="24"/>
  <c r="EA67" i="24"/>
  <c r="EA66" i="24"/>
  <c r="EA65" i="24"/>
  <c r="EA64" i="24"/>
  <c r="DO67" i="24"/>
  <c r="DO66" i="24"/>
  <c r="DO65" i="24"/>
  <c r="DO64" i="24"/>
  <c r="CA67" i="24"/>
  <c r="CA66" i="24"/>
  <c r="CA65" i="24"/>
  <c r="CA64" i="24"/>
  <c r="BO67" i="24"/>
  <c r="BO66" i="24"/>
  <c r="BO65" i="24"/>
  <c r="BO64" i="24"/>
  <c r="BC67" i="24"/>
  <c r="BC66" i="24"/>
  <c r="BC65" i="24"/>
  <c r="BC64" i="24"/>
  <c r="AQ67" i="24"/>
  <c r="AQ66" i="24"/>
  <c r="AQ65" i="24"/>
  <c r="AQ64" i="24"/>
  <c r="EY67" i="24"/>
  <c r="EY66" i="24"/>
  <c r="EY65" i="24"/>
  <c r="EY64" i="24"/>
  <c r="EM62" i="24"/>
  <c r="EM61" i="24"/>
  <c r="EA62" i="24"/>
  <c r="EA61" i="24"/>
  <c r="DO62" i="24"/>
  <c r="DO61" i="24"/>
  <c r="CA62" i="24"/>
  <c r="CA61" i="24"/>
  <c r="BO62" i="24"/>
  <c r="BO61" i="24"/>
  <c r="BC62" i="24"/>
  <c r="BC61" i="24"/>
  <c r="AQ62" i="24"/>
  <c r="AQ61" i="24"/>
  <c r="EY62" i="24"/>
  <c r="EY61" i="24"/>
  <c r="EM50" i="24"/>
  <c r="EM48" i="24"/>
  <c r="EM46" i="24"/>
  <c r="EM45" i="24"/>
  <c r="EM44" i="24"/>
  <c r="EM42" i="24"/>
  <c r="EM41" i="24"/>
  <c r="EM40" i="24"/>
  <c r="EM39" i="24"/>
  <c r="EM37" i="24"/>
  <c r="EM36" i="24"/>
  <c r="EM35" i="24"/>
  <c r="EM33" i="24"/>
  <c r="EM32" i="24"/>
  <c r="EM31" i="24"/>
  <c r="EA50" i="24"/>
  <c r="EA48" i="24"/>
  <c r="EA46" i="24"/>
  <c r="EA45" i="24"/>
  <c r="EA44" i="24"/>
  <c r="EA42" i="24"/>
  <c r="EA41" i="24"/>
  <c r="EA40" i="24"/>
  <c r="EA39" i="24"/>
  <c r="EA37" i="24"/>
  <c r="EA36" i="24"/>
  <c r="EA35" i="24"/>
  <c r="EA33" i="24"/>
  <c r="EA32" i="24"/>
  <c r="EA31" i="24"/>
  <c r="DO50" i="24"/>
  <c r="DO48" i="24"/>
  <c r="DO46" i="24"/>
  <c r="DO45" i="24"/>
  <c r="DO44" i="24"/>
  <c r="DO42" i="24"/>
  <c r="DO41" i="24"/>
  <c r="DO40" i="24"/>
  <c r="DO39" i="24"/>
  <c r="DO37" i="24"/>
  <c r="DO36" i="24"/>
  <c r="DO35" i="24"/>
  <c r="DO33" i="24"/>
  <c r="DO32" i="24"/>
  <c r="DO31" i="24"/>
  <c r="CA50" i="24"/>
  <c r="CA48" i="24"/>
  <c r="CA46" i="24"/>
  <c r="CA45" i="24"/>
  <c r="CA44" i="24"/>
  <c r="CA42" i="24"/>
  <c r="CA41" i="24"/>
  <c r="CA40" i="24"/>
  <c r="CA39" i="24"/>
  <c r="CA37" i="24"/>
  <c r="CA36" i="24"/>
  <c r="CA35" i="24"/>
  <c r="CA33" i="24"/>
  <c r="CA32" i="24"/>
  <c r="CA31" i="24"/>
  <c r="BO50" i="24"/>
  <c r="BO48" i="24"/>
  <c r="BO46" i="24"/>
  <c r="BO45" i="24"/>
  <c r="BO44" i="24"/>
  <c r="BO42" i="24"/>
  <c r="BO41" i="24"/>
  <c r="BO40" i="24"/>
  <c r="BO39" i="24"/>
  <c r="BO37" i="24"/>
  <c r="BO36" i="24"/>
  <c r="BO35" i="24"/>
  <c r="BO33" i="24"/>
  <c r="BO32" i="24"/>
  <c r="BO31" i="24"/>
  <c r="BC50" i="24"/>
  <c r="BC48" i="24"/>
  <c r="BC46" i="24"/>
  <c r="BC45" i="24"/>
  <c r="BC44" i="24"/>
  <c r="BC42" i="24"/>
  <c r="BC41" i="24"/>
  <c r="BC40" i="24"/>
  <c r="BC39" i="24"/>
  <c r="BC37" i="24"/>
  <c r="BC36" i="24"/>
  <c r="BC35" i="24"/>
  <c r="BC33" i="24"/>
  <c r="BC32" i="24"/>
  <c r="BC31" i="24"/>
  <c r="AQ50" i="24"/>
  <c r="AQ48" i="24"/>
  <c r="AQ46" i="24"/>
  <c r="AQ45" i="24"/>
  <c r="AQ44" i="24"/>
  <c r="AQ42" i="24"/>
  <c r="AQ41" i="24"/>
  <c r="AQ40" i="24"/>
  <c r="AQ39" i="24"/>
  <c r="AQ37" i="24"/>
  <c r="AQ36" i="24"/>
  <c r="AQ35" i="24"/>
  <c r="AQ33" i="24"/>
  <c r="AQ32" i="24"/>
  <c r="AQ31" i="24"/>
  <c r="EX47" i="24"/>
  <c r="EW47" i="24"/>
  <c r="EV47" i="24"/>
  <c r="EU47" i="24"/>
  <c r="ET47" i="24"/>
  <c r="ES47" i="24"/>
  <c r="ER47" i="24"/>
  <c r="EQ47" i="24"/>
  <c r="EP47" i="24"/>
  <c r="EO47" i="24"/>
  <c r="EN47" i="24"/>
  <c r="EL47" i="24"/>
  <c r="EK47" i="24"/>
  <c r="EJ47" i="24"/>
  <c r="EI47" i="24"/>
  <c r="EH47" i="24"/>
  <c r="EG47" i="24"/>
  <c r="EF47" i="24"/>
  <c r="EE47" i="24"/>
  <c r="ED47" i="24"/>
  <c r="EC47" i="24"/>
  <c r="EB47" i="24"/>
  <c r="DZ47" i="24"/>
  <c r="DY47" i="24"/>
  <c r="DX47" i="24"/>
  <c r="DW47" i="24"/>
  <c r="DV47" i="24"/>
  <c r="DU47" i="24"/>
  <c r="DT47" i="24"/>
  <c r="DS47" i="24"/>
  <c r="DR47" i="24"/>
  <c r="DQ47" i="24"/>
  <c r="DP47" i="24"/>
  <c r="DN47" i="24"/>
  <c r="DM47" i="24"/>
  <c r="DL47" i="24"/>
  <c r="DK47" i="24"/>
  <c r="DJ47" i="24"/>
  <c r="DI47" i="24"/>
  <c r="DH47" i="24"/>
  <c r="DG47" i="24"/>
  <c r="DF47" i="24"/>
  <c r="DE47" i="24"/>
  <c r="DD47" i="24"/>
  <c r="BZ47" i="24"/>
  <c r="BY47" i="24"/>
  <c r="BX47" i="24"/>
  <c r="BW47" i="24"/>
  <c r="BV47" i="24"/>
  <c r="BU47" i="24"/>
  <c r="BT47" i="24"/>
  <c r="BS47" i="24"/>
  <c r="BR47" i="24"/>
  <c r="BQ47" i="24"/>
  <c r="BP47" i="24"/>
  <c r="BN47" i="24"/>
  <c r="BM47" i="24"/>
  <c r="BL47" i="24"/>
  <c r="BK47" i="24"/>
  <c r="BJ47" i="24"/>
  <c r="BI47" i="24"/>
  <c r="BH47" i="24"/>
  <c r="BG47" i="24"/>
  <c r="BF47" i="24"/>
  <c r="BE47" i="24"/>
  <c r="BD47" i="24"/>
  <c r="BB47" i="24"/>
  <c r="BA47" i="24"/>
  <c r="AZ47" i="24"/>
  <c r="AY47" i="24"/>
  <c r="AX47" i="24"/>
  <c r="AW47" i="24"/>
  <c r="AV47" i="24"/>
  <c r="AU47" i="24"/>
  <c r="AT47" i="24"/>
  <c r="AS47" i="24"/>
  <c r="AR47" i="24"/>
  <c r="AP47" i="24"/>
  <c r="AO47" i="24"/>
  <c r="AN47" i="24"/>
  <c r="AM47" i="24"/>
  <c r="AL47" i="24"/>
  <c r="AK47" i="24"/>
  <c r="AJ47" i="24"/>
  <c r="AI47" i="24"/>
  <c r="AH47" i="24"/>
  <c r="AG47" i="24"/>
  <c r="AF47" i="24"/>
  <c r="EX38" i="24"/>
  <c r="EW38" i="24"/>
  <c r="EV38" i="24"/>
  <c r="EU38" i="24"/>
  <c r="ET38" i="24"/>
  <c r="ES38" i="24"/>
  <c r="ER38" i="24"/>
  <c r="EQ38" i="24"/>
  <c r="EP38" i="24"/>
  <c r="EO38" i="24"/>
  <c r="EN38" i="24"/>
  <c r="EL38" i="24"/>
  <c r="EK38" i="24"/>
  <c r="EJ38" i="24"/>
  <c r="EI38" i="24"/>
  <c r="EH38" i="24"/>
  <c r="EG38" i="24"/>
  <c r="EF38" i="24"/>
  <c r="EE38" i="24"/>
  <c r="ED38" i="24"/>
  <c r="EC38" i="24"/>
  <c r="EB38" i="24"/>
  <c r="DZ38" i="24"/>
  <c r="DY38" i="24"/>
  <c r="DX38" i="24"/>
  <c r="DW38" i="24"/>
  <c r="DV38" i="24"/>
  <c r="DU38" i="24"/>
  <c r="DT38" i="24"/>
  <c r="DS38" i="24"/>
  <c r="DR38" i="24"/>
  <c r="DQ38" i="24"/>
  <c r="DP38" i="24"/>
  <c r="DN38" i="24"/>
  <c r="DM38" i="24"/>
  <c r="DL38" i="24"/>
  <c r="DK38" i="24"/>
  <c r="DJ38" i="24"/>
  <c r="DI38" i="24"/>
  <c r="DH38" i="24"/>
  <c r="DG38" i="24"/>
  <c r="DF38" i="24"/>
  <c r="DE38" i="24"/>
  <c r="DD38" i="24"/>
  <c r="BZ38" i="24"/>
  <c r="BY38" i="24"/>
  <c r="BX38" i="24"/>
  <c r="BW38" i="24"/>
  <c r="BV38" i="24"/>
  <c r="BU38" i="24"/>
  <c r="BT38" i="24"/>
  <c r="BS38" i="24"/>
  <c r="BR38" i="24"/>
  <c r="BQ38" i="24"/>
  <c r="BP38" i="24"/>
  <c r="BN38" i="24"/>
  <c r="BM38" i="24"/>
  <c r="BL38" i="24"/>
  <c r="BK38" i="24"/>
  <c r="BJ38" i="24"/>
  <c r="BI38" i="24"/>
  <c r="BH38" i="24"/>
  <c r="BG38" i="24"/>
  <c r="BF38" i="24"/>
  <c r="BE38" i="24"/>
  <c r="BD38" i="24"/>
  <c r="BB38" i="24"/>
  <c r="BA38" i="24"/>
  <c r="AZ38" i="24"/>
  <c r="AY38" i="24"/>
  <c r="AX38" i="24"/>
  <c r="AW38" i="24"/>
  <c r="AV38" i="24"/>
  <c r="AU38" i="24"/>
  <c r="AT38" i="24"/>
  <c r="AS38" i="24"/>
  <c r="AR38" i="24"/>
  <c r="AP38" i="24"/>
  <c r="AO38" i="24"/>
  <c r="AN38" i="24"/>
  <c r="AM38" i="24"/>
  <c r="AL38" i="24"/>
  <c r="AK38" i="24"/>
  <c r="AJ38" i="24"/>
  <c r="AI38" i="24"/>
  <c r="AH38" i="24"/>
  <c r="AG38" i="24"/>
  <c r="AF38" i="24"/>
  <c r="EX34" i="24"/>
  <c r="EW34" i="24"/>
  <c r="EV34" i="24"/>
  <c r="EU34" i="24"/>
  <c r="ET34" i="24"/>
  <c r="ES34" i="24"/>
  <c r="ER34" i="24"/>
  <c r="EQ34" i="24"/>
  <c r="EP34" i="24"/>
  <c r="EO34" i="24"/>
  <c r="EN34" i="24"/>
  <c r="EL34" i="24"/>
  <c r="EK34" i="24"/>
  <c r="EJ34" i="24"/>
  <c r="EI34" i="24"/>
  <c r="EH34" i="24"/>
  <c r="EG34" i="24"/>
  <c r="EF34" i="24"/>
  <c r="EE34" i="24"/>
  <c r="ED34" i="24"/>
  <c r="EC34" i="24"/>
  <c r="EB34" i="24"/>
  <c r="DZ34" i="24"/>
  <c r="DY34" i="24"/>
  <c r="DX34" i="24"/>
  <c r="DW34" i="24"/>
  <c r="DV34" i="24"/>
  <c r="DU34" i="24"/>
  <c r="DT34" i="24"/>
  <c r="DS34" i="24"/>
  <c r="DR34" i="24"/>
  <c r="DQ34" i="24"/>
  <c r="DP34" i="24"/>
  <c r="DN34" i="24"/>
  <c r="DM34" i="24"/>
  <c r="DL34" i="24"/>
  <c r="DK34" i="24"/>
  <c r="DJ34" i="24"/>
  <c r="DI34" i="24"/>
  <c r="DH34" i="24"/>
  <c r="DG34" i="24"/>
  <c r="DF34" i="24"/>
  <c r="DE34" i="24"/>
  <c r="DD34" i="24"/>
  <c r="BZ34" i="24"/>
  <c r="BY34" i="24"/>
  <c r="BX34" i="24"/>
  <c r="BW34" i="24"/>
  <c r="BV34" i="24"/>
  <c r="BU34" i="24"/>
  <c r="BT34" i="24"/>
  <c r="BS34" i="24"/>
  <c r="BR34" i="24"/>
  <c r="BQ34" i="24"/>
  <c r="BP34" i="24"/>
  <c r="BN34" i="24"/>
  <c r="BM34" i="24"/>
  <c r="BL34" i="24"/>
  <c r="BK34" i="24"/>
  <c r="BJ34" i="24"/>
  <c r="BI34" i="24"/>
  <c r="BH34" i="24"/>
  <c r="BG34" i="24"/>
  <c r="BF34" i="24"/>
  <c r="BE34" i="24"/>
  <c r="BD34" i="24"/>
  <c r="BB34" i="24"/>
  <c r="BA34" i="24"/>
  <c r="AZ34" i="24"/>
  <c r="AY34" i="24"/>
  <c r="AX34" i="24"/>
  <c r="AW34" i="24"/>
  <c r="AV34" i="24"/>
  <c r="AU34" i="24"/>
  <c r="AT34" i="24"/>
  <c r="AS34" i="24"/>
  <c r="AR34" i="24"/>
  <c r="AP34" i="24"/>
  <c r="AO34" i="24"/>
  <c r="AN34" i="24"/>
  <c r="AM34" i="24"/>
  <c r="AL34" i="24"/>
  <c r="AK34" i="24"/>
  <c r="AJ34" i="24"/>
  <c r="AI34" i="24"/>
  <c r="AH34" i="24"/>
  <c r="AG34" i="24"/>
  <c r="AF34" i="24"/>
  <c r="EY50" i="24"/>
  <c r="EY48" i="24"/>
  <c r="EY46" i="24"/>
  <c r="EY45" i="24"/>
  <c r="EY44" i="24"/>
  <c r="EY42" i="24"/>
  <c r="EY41" i="24"/>
  <c r="EY40" i="24"/>
  <c r="EY39" i="24"/>
  <c r="EY37" i="24"/>
  <c r="EY36" i="24"/>
  <c r="EY35" i="24"/>
  <c r="EY33" i="24"/>
  <c r="EY32" i="24"/>
  <c r="EY31" i="24"/>
  <c r="EM21" i="24"/>
  <c r="EM20" i="24"/>
  <c r="EA21" i="24"/>
  <c r="EA20" i="24"/>
  <c r="DO21" i="24"/>
  <c r="DO20" i="24"/>
  <c r="CA21" i="24"/>
  <c r="CA20" i="24"/>
  <c r="BO21" i="24"/>
  <c r="BO20" i="24"/>
  <c r="BC21" i="24"/>
  <c r="BC20" i="24"/>
  <c r="AQ21" i="24"/>
  <c r="AQ20" i="24"/>
  <c r="EY21" i="24"/>
  <c r="EY20" i="24"/>
  <c r="EM18" i="24"/>
  <c r="EM17" i="24"/>
  <c r="EA18" i="24"/>
  <c r="EA17" i="24"/>
  <c r="DO18" i="24"/>
  <c r="DO17" i="24"/>
  <c r="CA18" i="24"/>
  <c r="CA17" i="24"/>
  <c r="BO18" i="24"/>
  <c r="BO17" i="24"/>
  <c r="BC18" i="24"/>
  <c r="BC17" i="24"/>
  <c r="AQ18" i="24"/>
  <c r="AQ17" i="24"/>
  <c r="EY18" i="24"/>
  <c r="EY17" i="24"/>
  <c r="CU80" i="23"/>
  <c r="CU79" i="23"/>
  <c r="CU78" i="23"/>
  <c r="CU77" i="23"/>
  <c r="CF80" i="23"/>
  <c r="CF79" i="23"/>
  <c r="CF78" i="23"/>
  <c r="CF77" i="23"/>
  <c r="CB80" i="23"/>
  <c r="CB79" i="23"/>
  <c r="CB78" i="23"/>
  <c r="CB77" i="23"/>
  <c r="W80" i="23"/>
  <c r="W79" i="23"/>
  <c r="W78" i="23"/>
  <c r="W77" i="23"/>
  <c r="H80" i="23"/>
  <c r="H79" i="23"/>
  <c r="H78" i="23"/>
  <c r="H77" i="23"/>
  <c r="DZ80" i="23"/>
  <c r="DY80" i="23"/>
  <c r="DX80" i="23"/>
  <c r="DW80" i="23"/>
  <c r="DV80" i="23"/>
  <c r="DU80" i="23"/>
  <c r="DZ79" i="23"/>
  <c r="DY79" i="23"/>
  <c r="DX79" i="23"/>
  <c r="DW79" i="23"/>
  <c r="DV79" i="23"/>
  <c r="DU79" i="23"/>
  <c r="DZ78" i="23"/>
  <c r="DY78" i="23"/>
  <c r="DX78" i="23"/>
  <c r="DW78" i="23"/>
  <c r="DV78" i="23"/>
  <c r="DU78" i="23"/>
  <c r="DZ77" i="23"/>
  <c r="DY77" i="23"/>
  <c r="DX77" i="23"/>
  <c r="DW77" i="23"/>
  <c r="DV77" i="23"/>
  <c r="DU77" i="23"/>
  <c r="DR80" i="23"/>
  <c r="DQ80" i="23"/>
  <c r="DP80" i="23"/>
  <c r="DR79" i="23"/>
  <c r="DQ79" i="23"/>
  <c r="DP79" i="23"/>
  <c r="DR78" i="23"/>
  <c r="DQ78" i="23"/>
  <c r="DP78" i="23"/>
  <c r="DR77" i="23"/>
  <c r="DQ77" i="23"/>
  <c r="DP77" i="23"/>
  <c r="DN80" i="23"/>
  <c r="DM80" i="23"/>
  <c r="DL80" i="23"/>
  <c r="DK80" i="23"/>
  <c r="DJ80" i="23"/>
  <c r="DI80" i="23"/>
  <c r="DH80" i="23"/>
  <c r="DG80" i="23"/>
  <c r="DF80" i="23"/>
  <c r="DE80" i="23"/>
  <c r="DD80" i="23"/>
  <c r="DN79" i="23"/>
  <c r="DM79" i="23"/>
  <c r="DL79" i="23"/>
  <c r="DK79" i="23"/>
  <c r="DJ79" i="23"/>
  <c r="DI79" i="23"/>
  <c r="DH79" i="23"/>
  <c r="DG79" i="23"/>
  <c r="DF79" i="23"/>
  <c r="DE79" i="23"/>
  <c r="DD79" i="23"/>
  <c r="DN78" i="23"/>
  <c r="DM78" i="23"/>
  <c r="DL78" i="23"/>
  <c r="DK78" i="23"/>
  <c r="DJ78" i="23"/>
  <c r="DI78" i="23"/>
  <c r="DH78" i="23"/>
  <c r="DG78" i="23"/>
  <c r="DF78" i="23"/>
  <c r="DE78" i="23"/>
  <c r="DD78" i="23"/>
  <c r="DN77" i="23"/>
  <c r="DM77" i="23"/>
  <c r="DL77" i="23"/>
  <c r="DK77" i="23"/>
  <c r="DJ77" i="23"/>
  <c r="DI77" i="23"/>
  <c r="DH77" i="23"/>
  <c r="DG77" i="23"/>
  <c r="DF77" i="23"/>
  <c r="DE77" i="23"/>
  <c r="DD77" i="23"/>
  <c r="CZ80" i="23"/>
  <c r="CY80" i="23"/>
  <c r="CX80" i="23"/>
  <c r="CZ79" i="23"/>
  <c r="CY79" i="23"/>
  <c r="CX79" i="23"/>
  <c r="CZ78" i="23"/>
  <c r="CY78" i="23"/>
  <c r="CX78" i="23"/>
  <c r="CZ77" i="23"/>
  <c r="CY77" i="23"/>
  <c r="CX77" i="23"/>
  <c r="CS80" i="23"/>
  <c r="CR80" i="23"/>
  <c r="CQ80" i="23"/>
  <c r="CS79" i="23"/>
  <c r="CR79" i="23"/>
  <c r="CQ79" i="23"/>
  <c r="CS78" i="23"/>
  <c r="CR78" i="23"/>
  <c r="CQ78" i="23"/>
  <c r="CS77" i="23"/>
  <c r="CR77" i="23"/>
  <c r="CQ77" i="23"/>
  <c r="CN80" i="23"/>
  <c r="CM80" i="23"/>
  <c r="CN79" i="23"/>
  <c r="CM79" i="23"/>
  <c r="CN78" i="23"/>
  <c r="CM78" i="23"/>
  <c r="CN77" i="23"/>
  <c r="CM77" i="23"/>
  <c r="CI80" i="23"/>
  <c r="CH80" i="23"/>
  <c r="CI79" i="23"/>
  <c r="CH79" i="23"/>
  <c r="CI78" i="23"/>
  <c r="CH78" i="23"/>
  <c r="CI77" i="23"/>
  <c r="CH77" i="23"/>
  <c r="BB80" i="23"/>
  <c r="BA80" i="23"/>
  <c r="AZ80" i="23"/>
  <c r="AY80" i="23"/>
  <c r="AX80" i="23"/>
  <c r="AW80" i="23"/>
  <c r="BB79" i="23"/>
  <c r="BA79" i="23"/>
  <c r="AZ79" i="23"/>
  <c r="AY79" i="23"/>
  <c r="AX79" i="23"/>
  <c r="AW79" i="23"/>
  <c r="BB78" i="23"/>
  <c r="BA78" i="23"/>
  <c r="AZ78" i="23"/>
  <c r="AY78" i="23"/>
  <c r="AX78" i="23"/>
  <c r="AW78" i="23"/>
  <c r="BB77" i="23"/>
  <c r="BA77" i="23"/>
  <c r="AZ77" i="23"/>
  <c r="AY77" i="23"/>
  <c r="AX77" i="23"/>
  <c r="AW77" i="23"/>
  <c r="AT80" i="23"/>
  <c r="AS80" i="23"/>
  <c r="AR80" i="23"/>
  <c r="AT79" i="23"/>
  <c r="AS79" i="23"/>
  <c r="AR79" i="23"/>
  <c r="AT78" i="23"/>
  <c r="AS78" i="23"/>
  <c r="AR78" i="23"/>
  <c r="AT77" i="23"/>
  <c r="AS77" i="23"/>
  <c r="AR77" i="23"/>
  <c r="AP80" i="23"/>
  <c r="AO80" i="23"/>
  <c r="AN80" i="23"/>
  <c r="AM80" i="23"/>
  <c r="AL80" i="23"/>
  <c r="AK80" i="23"/>
  <c r="AJ80" i="23"/>
  <c r="AI80" i="23"/>
  <c r="AH80" i="23"/>
  <c r="AG80" i="23"/>
  <c r="AF80" i="23"/>
  <c r="AP79" i="23"/>
  <c r="AO79" i="23"/>
  <c r="AN79" i="23"/>
  <c r="AM79" i="23"/>
  <c r="AL79" i="23"/>
  <c r="AK79" i="23"/>
  <c r="AJ79" i="23"/>
  <c r="AI79" i="23"/>
  <c r="AH79" i="23"/>
  <c r="AG79" i="23"/>
  <c r="AF79" i="23"/>
  <c r="AP78" i="23"/>
  <c r="AO78" i="23"/>
  <c r="AN78" i="23"/>
  <c r="AM78" i="23"/>
  <c r="AL78" i="23"/>
  <c r="AK78" i="23"/>
  <c r="AJ78" i="23"/>
  <c r="AI78" i="23"/>
  <c r="AH78" i="23"/>
  <c r="AG78" i="23"/>
  <c r="AF78" i="23"/>
  <c r="AP77" i="23"/>
  <c r="AO77" i="23"/>
  <c r="AN77" i="23"/>
  <c r="AM77" i="23"/>
  <c r="AL77" i="23"/>
  <c r="AK77" i="23"/>
  <c r="AJ77" i="23"/>
  <c r="AI77" i="23"/>
  <c r="AH77" i="23"/>
  <c r="AG77" i="23"/>
  <c r="AF77" i="23"/>
  <c r="AB80" i="23"/>
  <c r="AA80" i="23"/>
  <c r="Z80" i="23"/>
  <c r="AB79" i="23"/>
  <c r="AA79" i="23"/>
  <c r="Z79" i="23"/>
  <c r="AB78" i="23"/>
  <c r="AA78" i="23"/>
  <c r="Z78" i="23"/>
  <c r="AB77" i="23"/>
  <c r="AA77" i="23"/>
  <c r="Z77" i="23"/>
  <c r="U80" i="23"/>
  <c r="T80" i="23"/>
  <c r="S80" i="23"/>
  <c r="U79" i="23"/>
  <c r="T79" i="23"/>
  <c r="S79" i="23"/>
  <c r="U78" i="23"/>
  <c r="T78" i="23"/>
  <c r="S78" i="23"/>
  <c r="U77" i="23"/>
  <c r="T77" i="23"/>
  <c r="S77" i="23"/>
  <c r="P80" i="23"/>
  <c r="O80" i="23"/>
  <c r="P79" i="23"/>
  <c r="O79" i="23"/>
  <c r="P78" i="23"/>
  <c r="O78" i="23"/>
  <c r="P77" i="23"/>
  <c r="O77" i="23"/>
  <c r="K80" i="23"/>
  <c r="J80" i="23"/>
  <c r="K79" i="23"/>
  <c r="J79" i="23"/>
  <c r="K78" i="23"/>
  <c r="J78" i="23"/>
  <c r="K77" i="23"/>
  <c r="J77" i="23"/>
  <c r="D80" i="23"/>
  <c r="D79" i="23"/>
  <c r="D78" i="23"/>
  <c r="D77" i="23"/>
  <c r="C76" i="23"/>
  <c r="EA72" i="23"/>
  <c r="EA71" i="23"/>
  <c r="EA70" i="23"/>
  <c r="EA69" i="23"/>
  <c r="DO72" i="23"/>
  <c r="DO71" i="23"/>
  <c r="DO70" i="23"/>
  <c r="DO69" i="23"/>
  <c r="DC72" i="23"/>
  <c r="DC71" i="23"/>
  <c r="DC70" i="23"/>
  <c r="DC69" i="23"/>
  <c r="BC72" i="23"/>
  <c r="BC71" i="23"/>
  <c r="BC70" i="23"/>
  <c r="BC69" i="23"/>
  <c r="AQ72" i="23"/>
  <c r="AQ71" i="23"/>
  <c r="AQ70" i="23"/>
  <c r="AQ69" i="23"/>
  <c r="AE72" i="23"/>
  <c r="AE71" i="23"/>
  <c r="AE70" i="23"/>
  <c r="AE69" i="23"/>
  <c r="EA67" i="23"/>
  <c r="EA66" i="23"/>
  <c r="EA65" i="23"/>
  <c r="EA64" i="23"/>
  <c r="DO67" i="23"/>
  <c r="DO66" i="23"/>
  <c r="DO65" i="23"/>
  <c r="DO64" i="23"/>
  <c r="DC67" i="23"/>
  <c r="DC66" i="23"/>
  <c r="DC65" i="23"/>
  <c r="DC64" i="23"/>
  <c r="BC67" i="23"/>
  <c r="BC66" i="23"/>
  <c r="BC65" i="23"/>
  <c r="BC64" i="23"/>
  <c r="AQ67" i="23"/>
  <c r="AQ66" i="23"/>
  <c r="AQ65" i="23"/>
  <c r="AQ64" i="23"/>
  <c r="AE67" i="23"/>
  <c r="AE66" i="23"/>
  <c r="AE65" i="23"/>
  <c r="AE64" i="23"/>
  <c r="EA62" i="23"/>
  <c r="EA61" i="23"/>
  <c r="DO62" i="23"/>
  <c r="DO61" i="23"/>
  <c r="DC62" i="23"/>
  <c r="DC61" i="23"/>
  <c r="BC62" i="23"/>
  <c r="BC61" i="23"/>
  <c r="AQ62" i="23"/>
  <c r="AQ61" i="23"/>
  <c r="AE62" i="23"/>
  <c r="AE61" i="23"/>
  <c r="EA50" i="23"/>
  <c r="EA48" i="23"/>
  <c r="EA46" i="23"/>
  <c r="DO50" i="23"/>
  <c r="DO48" i="23"/>
  <c r="DO46" i="23"/>
  <c r="DC50" i="23"/>
  <c r="DC48" i="23"/>
  <c r="DC46" i="23"/>
  <c r="BC50" i="23"/>
  <c r="BC48" i="23"/>
  <c r="BC46" i="23"/>
  <c r="AQ50" i="23"/>
  <c r="AQ48" i="23"/>
  <c r="AQ46" i="23"/>
  <c r="AE50" i="23"/>
  <c r="AE48" i="23"/>
  <c r="AE46" i="23"/>
  <c r="DZ47" i="23"/>
  <c r="DY47" i="23"/>
  <c r="DX47" i="23"/>
  <c r="DW47" i="23"/>
  <c r="DV47" i="23"/>
  <c r="DU47" i="23"/>
  <c r="DT47" i="23"/>
  <c r="DS47" i="23"/>
  <c r="DR47" i="23"/>
  <c r="DQ47" i="23"/>
  <c r="DP47" i="23"/>
  <c r="DN47" i="23"/>
  <c r="DM47" i="23"/>
  <c r="DL47" i="23"/>
  <c r="DK47" i="23"/>
  <c r="DJ47" i="23"/>
  <c r="DI47" i="23"/>
  <c r="DH47" i="23"/>
  <c r="DG47" i="23"/>
  <c r="DF47" i="23"/>
  <c r="DE47" i="23"/>
  <c r="DD47" i="23"/>
  <c r="DB47" i="23"/>
  <c r="DA47" i="23"/>
  <c r="CZ47" i="23"/>
  <c r="CY47" i="23"/>
  <c r="CX47" i="23"/>
  <c r="CW47" i="23"/>
  <c r="CV47" i="23"/>
  <c r="CU47" i="23"/>
  <c r="CT47" i="23"/>
  <c r="CS47" i="23"/>
  <c r="CR47" i="23"/>
  <c r="CQ47" i="23"/>
  <c r="CP47" i="23"/>
  <c r="CO47" i="23"/>
  <c r="CN47" i="23"/>
  <c r="CM47" i="23"/>
  <c r="CL47" i="23"/>
  <c r="CK47" i="23"/>
  <c r="CJ47" i="23"/>
  <c r="CI47" i="23"/>
  <c r="CH47" i="23"/>
  <c r="CG47" i="23"/>
  <c r="CF47" i="23"/>
  <c r="CE47" i="23"/>
  <c r="CD47" i="23"/>
  <c r="CC47" i="23"/>
  <c r="CB47" i="23"/>
  <c r="BB47" i="23"/>
  <c r="BA47" i="23"/>
  <c r="AZ47" i="23"/>
  <c r="AY47" i="23"/>
  <c r="AX47" i="23"/>
  <c r="AW47" i="23"/>
  <c r="AV47" i="23"/>
  <c r="AU47" i="23"/>
  <c r="AT47" i="23"/>
  <c r="AS47" i="23"/>
  <c r="AR47" i="23"/>
  <c r="AP47" i="23"/>
  <c r="AO47" i="23"/>
  <c r="AN47" i="23"/>
  <c r="AM47" i="23"/>
  <c r="AL47" i="23"/>
  <c r="AK47" i="23"/>
  <c r="AJ47" i="23"/>
  <c r="AI47" i="23"/>
  <c r="AH47" i="23"/>
  <c r="AG47" i="23"/>
  <c r="AF47" i="23"/>
  <c r="AD47" i="23"/>
  <c r="AC47" i="23"/>
  <c r="AB47" i="23"/>
  <c r="AA47" i="23"/>
  <c r="Z47" i="23"/>
  <c r="Y47" i="23"/>
  <c r="X47" i="23"/>
  <c r="W47" i="23"/>
  <c r="V47" i="23"/>
  <c r="U47" i="23"/>
  <c r="T47" i="23"/>
  <c r="S47" i="23"/>
  <c r="L23" i="22" s="1"/>
  <c r="R47" i="23"/>
  <c r="Q47" i="23"/>
  <c r="P47" i="23"/>
  <c r="O47" i="23"/>
  <c r="N47" i="23"/>
  <c r="M47" i="23"/>
  <c r="L47" i="23"/>
  <c r="K47" i="23"/>
  <c r="J47" i="23"/>
  <c r="I47" i="23"/>
  <c r="H47" i="23"/>
  <c r="G47" i="23"/>
  <c r="F47" i="23"/>
  <c r="E47" i="23"/>
  <c r="D47" i="23"/>
  <c r="EA42" i="23"/>
  <c r="DO42" i="23"/>
  <c r="DC42" i="23"/>
  <c r="BC42" i="23"/>
  <c r="AQ42" i="23"/>
  <c r="AE42" i="23"/>
  <c r="EA40" i="23"/>
  <c r="EA39" i="23"/>
  <c r="EA37" i="23"/>
  <c r="EA36" i="23"/>
  <c r="EA35" i="23"/>
  <c r="EA33" i="23"/>
  <c r="EA32" i="23"/>
  <c r="EA31" i="23"/>
  <c r="DO40" i="23"/>
  <c r="DO39" i="23"/>
  <c r="DO37" i="23"/>
  <c r="DO36" i="23"/>
  <c r="DO35" i="23"/>
  <c r="DO33" i="23"/>
  <c r="DO32" i="23"/>
  <c r="DO31" i="23"/>
  <c r="DC40" i="23"/>
  <c r="DC39" i="23"/>
  <c r="DC37" i="23"/>
  <c r="DC36" i="23"/>
  <c r="DC35" i="23"/>
  <c r="DC33" i="23"/>
  <c r="DC32" i="23"/>
  <c r="DC31" i="23"/>
  <c r="BC40" i="23"/>
  <c r="BC39" i="23"/>
  <c r="BC37" i="23"/>
  <c r="BC36" i="23"/>
  <c r="BC35" i="23"/>
  <c r="BC33" i="23"/>
  <c r="BC32" i="23"/>
  <c r="BC31" i="23"/>
  <c r="AQ40" i="23"/>
  <c r="AQ39" i="23"/>
  <c r="AQ37" i="23"/>
  <c r="AQ36" i="23"/>
  <c r="AQ35" i="23"/>
  <c r="AQ33" i="23"/>
  <c r="AQ32" i="23"/>
  <c r="AQ31" i="23"/>
  <c r="AE40" i="23"/>
  <c r="AE39" i="23"/>
  <c r="AE37" i="23"/>
  <c r="AE36" i="23"/>
  <c r="AE35" i="23"/>
  <c r="AE33" i="23"/>
  <c r="AE32" i="23"/>
  <c r="AE31" i="23"/>
  <c r="DZ38" i="23"/>
  <c r="DY38" i="23"/>
  <c r="DX38" i="23"/>
  <c r="DW38" i="23"/>
  <c r="DV38" i="23"/>
  <c r="DU38" i="23"/>
  <c r="DT38" i="23"/>
  <c r="DS38" i="23"/>
  <c r="DR38" i="23"/>
  <c r="DQ38" i="23"/>
  <c r="DP38" i="23"/>
  <c r="DN38" i="23"/>
  <c r="DM38" i="23"/>
  <c r="DL38" i="23"/>
  <c r="DK38" i="23"/>
  <c r="DJ38" i="23"/>
  <c r="DI38" i="23"/>
  <c r="DH38" i="23"/>
  <c r="DG38" i="23"/>
  <c r="DF38" i="23"/>
  <c r="DE38" i="23"/>
  <c r="DD38" i="23"/>
  <c r="DB38" i="23"/>
  <c r="DA38" i="23"/>
  <c r="CZ38" i="23"/>
  <c r="CY38" i="23"/>
  <c r="CX38" i="23"/>
  <c r="CW38" i="23"/>
  <c r="CV38" i="23"/>
  <c r="CU38" i="23"/>
  <c r="CT38" i="23"/>
  <c r="CS38" i="23"/>
  <c r="CR38" i="23"/>
  <c r="CQ38" i="23"/>
  <c r="CP38" i="23"/>
  <c r="CO38" i="23"/>
  <c r="CN38" i="23"/>
  <c r="CM38" i="23"/>
  <c r="CL38" i="23"/>
  <c r="CK38" i="23"/>
  <c r="CJ38" i="23"/>
  <c r="CI38" i="23"/>
  <c r="CH38" i="23"/>
  <c r="CG38" i="23"/>
  <c r="CF38" i="23"/>
  <c r="CE38" i="23"/>
  <c r="CD38" i="23"/>
  <c r="CC38" i="23"/>
  <c r="CB38" i="23"/>
  <c r="BB38" i="23"/>
  <c r="BA38" i="23"/>
  <c r="AZ38" i="23"/>
  <c r="AY38" i="23"/>
  <c r="AX38" i="23"/>
  <c r="AW38" i="23"/>
  <c r="AV38" i="23"/>
  <c r="AU38" i="23"/>
  <c r="AT38" i="23"/>
  <c r="AS38" i="23"/>
  <c r="AR38" i="23"/>
  <c r="AP38" i="23"/>
  <c r="AO38" i="23"/>
  <c r="AN38" i="23"/>
  <c r="AM38" i="23"/>
  <c r="AL38" i="23"/>
  <c r="AK38" i="23"/>
  <c r="AJ38" i="23"/>
  <c r="AI38" i="23"/>
  <c r="AH38" i="23"/>
  <c r="AG38" i="23"/>
  <c r="AF38" i="23"/>
  <c r="AD38" i="23"/>
  <c r="AC38" i="23"/>
  <c r="AB38" i="23"/>
  <c r="AA38" i="23"/>
  <c r="Z38" i="23"/>
  <c r="Y38" i="23"/>
  <c r="X38" i="23"/>
  <c r="W38" i="23"/>
  <c r="V38" i="23"/>
  <c r="U38" i="23"/>
  <c r="T38" i="23"/>
  <c r="S38" i="23"/>
  <c r="R38" i="23"/>
  <c r="Q38" i="23"/>
  <c r="P38" i="23"/>
  <c r="O38" i="23"/>
  <c r="N38" i="23"/>
  <c r="M38" i="23"/>
  <c r="L38" i="23"/>
  <c r="K38" i="23"/>
  <c r="J38" i="23"/>
  <c r="I38" i="23"/>
  <c r="H38" i="23"/>
  <c r="G38" i="23"/>
  <c r="F38" i="23"/>
  <c r="E38" i="23"/>
  <c r="D38" i="23"/>
  <c r="DZ34" i="23"/>
  <c r="DY34" i="23"/>
  <c r="DX34" i="23"/>
  <c r="DW34" i="23"/>
  <c r="DV34" i="23"/>
  <c r="DU34" i="23"/>
  <c r="DT34" i="23"/>
  <c r="DT43" i="23" s="1"/>
  <c r="DS34" i="23"/>
  <c r="DR34" i="23"/>
  <c r="DQ34" i="23"/>
  <c r="DP34" i="23"/>
  <c r="DN34" i="23"/>
  <c r="DM34" i="23"/>
  <c r="DL34" i="23"/>
  <c r="DK34" i="23"/>
  <c r="DJ34" i="23"/>
  <c r="DI34" i="23"/>
  <c r="DH34" i="23"/>
  <c r="DG34" i="23"/>
  <c r="DF34" i="23"/>
  <c r="DE34" i="23"/>
  <c r="DD34" i="23"/>
  <c r="DB34" i="23"/>
  <c r="DB43" i="23" s="1"/>
  <c r="DA34" i="23"/>
  <c r="CZ34" i="23"/>
  <c r="CY34" i="23"/>
  <c r="CX34" i="23"/>
  <c r="CW34" i="23"/>
  <c r="CV34" i="23"/>
  <c r="CU34" i="23"/>
  <c r="CT34" i="23"/>
  <c r="CS34" i="23"/>
  <c r="CR34" i="23"/>
  <c r="CQ34" i="23"/>
  <c r="CP34" i="23"/>
  <c r="CO34" i="23"/>
  <c r="CN34" i="23"/>
  <c r="CM34" i="23"/>
  <c r="CL34" i="23"/>
  <c r="CL43" i="23" s="1"/>
  <c r="CK34" i="23"/>
  <c r="CJ34" i="23"/>
  <c r="CI34" i="23"/>
  <c r="CI43" i="23" s="1"/>
  <c r="CH34" i="23"/>
  <c r="CG34" i="23"/>
  <c r="CF34" i="23"/>
  <c r="CE34" i="23"/>
  <c r="CD34" i="23"/>
  <c r="CC34" i="23"/>
  <c r="CB34" i="23"/>
  <c r="BB34" i="23"/>
  <c r="BA34" i="23"/>
  <c r="AZ34" i="23"/>
  <c r="AY34" i="23"/>
  <c r="AX34" i="23"/>
  <c r="AW34" i="23"/>
  <c r="AW43" i="23" s="1"/>
  <c r="AV34" i="23"/>
  <c r="AU34" i="23"/>
  <c r="AT34" i="23"/>
  <c r="AS34" i="23"/>
  <c r="AR34" i="23"/>
  <c r="AP34" i="23"/>
  <c r="AO34" i="23"/>
  <c r="AN34" i="23"/>
  <c r="AM34" i="23"/>
  <c r="AL34" i="23"/>
  <c r="AK34" i="23"/>
  <c r="AJ34" i="23"/>
  <c r="AI34" i="23"/>
  <c r="AH34" i="23"/>
  <c r="AG34" i="23"/>
  <c r="AF34" i="23"/>
  <c r="AD34" i="23"/>
  <c r="AC34" i="23"/>
  <c r="AB34" i="23"/>
  <c r="AA34" i="23"/>
  <c r="Z34" i="23"/>
  <c r="Y34" i="23"/>
  <c r="X34" i="23"/>
  <c r="W34" i="23"/>
  <c r="V34" i="23"/>
  <c r="U34" i="23"/>
  <c r="T34" i="23"/>
  <c r="S34" i="23"/>
  <c r="R34" i="23"/>
  <c r="Q34" i="23"/>
  <c r="P34" i="23"/>
  <c r="O34" i="23"/>
  <c r="O43" i="23" s="1"/>
  <c r="N34" i="23"/>
  <c r="M34" i="23"/>
  <c r="L34" i="23"/>
  <c r="L43" i="23" s="1"/>
  <c r="K34" i="23"/>
  <c r="J34" i="23"/>
  <c r="I34" i="23"/>
  <c r="H34" i="23"/>
  <c r="G34" i="23"/>
  <c r="F34" i="23"/>
  <c r="E34" i="23"/>
  <c r="D34" i="23"/>
  <c r="DC22" i="23"/>
  <c r="DC21" i="23"/>
  <c r="DC20" i="23"/>
  <c r="AE22" i="23"/>
  <c r="AE21" i="23"/>
  <c r="AE20" i="23"/>
  <c r="EA21" i="23"/>
  <c r="EA20" i="23"/>
  <c r="DO21" i="23"/>
  <c r="DO20" i="23"/>
  <c r="BC21" i="23"/>
  <c r="BC20" i="23"/>
  <c r="AQ21" i="23"/>
  <c r="AQ20" i="23"/>
  <c r="EA18" i="23"/>
  <c r="EA17" i="23"/>
  <c r="DO18" i="23"/>
  <c r="DO17" i="23"/>
  <c r="DC18" i="23"/>
  <c r="DC17" i="23"/>
  <c r="BC18" i="23"/>
  <c r="BC17" i="23"/>
  <c r="AQ18" i="23"/>
  <c r="AQ17" i="23"/>
  <c r="AE18" i="23"/>
  <c r="AE17" i="23"/>
  <c r="D40" i="22"/>
  <c r="D39" i="22"/>
  <c r="D38" i="22"/>
  <c r="D34" i="22"/>
  <c r="C12" i="19"/>
  <c r="C11" i="19"/>
  <c r="K145" i="17"/>
  <c r="C145" i="17" s="1"/>
  <c r="K144" i="17"/>
  <c r="K143" i="17"/>
  <c r="K141" i="17"/>
  <c r="C141" i="17" s="1"/>
  <c r="K140" i="17"/>
  <c r="C140" i="17" s="1"/>
  <c r="K139" i="17"/>
  <c r="C139" i="17" s="1"/>
  <c r="K138" i="17"/>
  <c r="C138" i="17" s="1"/>
  <c r="K137" i="17"/>
  <c r="C137" i="17" s="1"/>
  <c r="K136" i="17"/>
  <c r="C136" i="17" s="1"/>
  <c r="K134" i="17"/>
  <c r="C134" i="17" s="1"/>
  <c r="K133" i="17"/>
  <c r="C133" i="17" s="1"/>
  <c r="K132" i="17"/>
  <c r="C132" i="17" s="1"/>
  <c r="K130" i="17"/>
  <c r="C130" i="17" s="1"/>
  <c r="K129" i="17"/>
  <c r="C129" i="17" s="1"/>
  <c r="K128" i="17"/>
  <c r="C128" i="17" s="1"/>
  <c r="K127" i="17"/>
  <c r="C127" i="17" s="1"/>
  <c r="K126" i="17"/>
  <c r="C126" i="17" s="1"/>
  <c r="K125" i="17"/>
  <c r="C125" i="17" s="1"/>
  <c r="K123" i="17"/>
  <c r="C123" i="17" s="1"/>
  <c r="K122" i="17"/>
  <c r="C122" i="17" s="1"/>
  <c r="K121" i="17"/>
  <c r="C121" i="17" s="1"/>
  <c r="K119" i="17"/>
  <c r="C119" i="17" s="1"/>
  <c r="K118" i="17"/>
  <c r="C118" i="17" s="1"/>
  <c r="K117" i="17"/>
  <c r="C117" i="17" s="1"/>
  <c r="K116" i="17"/>
  <c r="C116" i="17" s="1"/>
  <c r="K115" i="17"/>
  <c r="K114" i="17"/>
  <c r="C114" i="17" s="1"/>
  <c r="K112" i="17"/>
  <c r="C112" i="17" s="1"/>
  <c r="K111" i="17"/>
  <c r="C111" i="17" s="1"/>
  <c r="K109" i="17"/>
  <c r="C109" i="17" s="1"/>
  <c r="K108" i="17"/>
  <c r="C108" i="17" s="1"/>
  <c r="K107" i="17"/>
  <c r="C107" i="17" s="1"/>
  <c r="K105" i="17"/>
  <c r="C105" i="17" s="1"/>
  <c r="K104" i="17"/>
  <c r="C104" i="17" s="1"/>
  <c r="K103" i="17"/>
  <c r="C103" i="17" s="1"/>
  <c r="K102" i="17"/>
  <c r="C102" i="17" s="1"/>
  <c r="K101" i="17"/>
  <c r="C101" i="17" s="1"/>
  <c r="K100" i="17"/>
  <c r="C100" i="17" s="1"/>
  <c r="K98" i="17"/>
  <c r="C98" i="17" s="1"/>
  <c r="K97" i="17"/>
  <c r="C97" i="17" s="1"/>
  <c r="K95" i="17"/>
  <c r="C95" i="17" s="1"/>
  <c r="K94" i="17"/>
  <c r="C94" i="17" s="1"/>
  <c r="K93" i="17"/>
  <c r="C93" i="17" s="1"/>
  <c r="K91" i="17"/>
  <c r="C91" i="17" s="1"/>
  <c r="K90" i="17"/>
  <c r="C90" i="17" s="1"/>
  <c r="K89" i="17"/>
  <c r="C89" i="17" s="1"/>
  <c r="K88" i="17"/>
  <c r="C88" i="17" s="1"/>
  <c r="K87" i="17"/>
  <c r="C87" i="17" s="1"/>
  <c r="K86" i="17"/>
  <c r="K84" i="17"/>
  <c r="C84" i="17" s="1"/>
  <c r="K83" i="17"/>
  <c r="C83" i="17" s="1"/>
  <c r="K82" i="17"/>
  <c r="C82" i="17" s="1"/>
  <c r="K80" i="17"/>
  <c r="K79" i="17"/>
  <c r="C79" i="17" s="1"/>
  <c r="K78" i="17"/>
  <c r="C78" i="17" s="1"/>
  <c r="K77" i="17"/>
  <c r="C77" i="17" s="1"/>
  <c r="K76" i="17"/>
  <c r="C76" i="17" s="1"/>
  <c r="K75" i="17"/>
  <c r="C75" i="17" s="1"/>
  <c r="K73" i="17"/>
  <c r="C73" i="17" s="1"/>
  <c r="K72" i="17"/>
  <c r="C72" i="17" s="1"/>
  <c r="K71" i="17"/>
  <c r="C71" i="17" s="1"/>
  <c r="K69" i="17"/>
  <c r="C69" i="17" s="1"/>
  <c r="K68" i="17"/>
  <c r="C68" i="17" s="1"/>
  <c r="K67" i="17"/>
  <c r="C67" i="17" s="1"/>
  <c r="K66" i="17"/>
  <c r="C66" i="17" s="1"/>
  <c r="K65" i="17"/>
  <c r="C65" i="17" s="1"/>
  <c r="K64" i="17"/>
  <c r="K62" i="17"/>
  <c r="C62" i="17" s="1"/>
  <c r="K61" i="17"/>
  <c r="C61" i="17" s="1"/>
  <c r="K59" i="17"/>
  <c r="C59" i="17" s="1"/>
  <c r="K58" i="17"/>
  <c r="C58" i="17" s="1"/>
  <c r="K57" i="17"/>
  <c r="C57" i="17" s="1"/>
  <c r="K55" i="17"/>
  <c r="C55" i="17" s="1"/>
  <c r="K54" i="17"/>
  <c r="C54" i="17" s="1"/>
  <c r="K53" i="17"/>
  <c r="C53" i="17" s="1"/>
  <c r="K52" i="17"/>
  <c r="C52" i="17" s="1"/>
  <c r="K51" i="17"/>
  <c r="C51" i="17" s="1"/>
  <c r="K50" i="17"/>
  <c r="C50" i="17" s="1"/>
  <c r="K48" i="17"/>
  <c r="C48" i="17" s="1"/>
  <c r="K47" i="17"/>
  <c r="C47" i="17" s="1"/>
  <c r="K44" i="17"/>
  <c r="K43" i="17"/>
  <c r="C43" i="17" s="1"/>
  <c r="K42" i="17"/>
  <c r="C42" i="17" s="1"/>
  <c r="K40" i="17"/>
  <c r="C40" i="17" s="1"/>
  <c r="K39" i="17"/>
  <c r="K37" i="17"/>
  <c r="C37" i="17" s="1"/>
  <c r="K36" i="17"/>
  <c r="C36" i="17" s="1"/>
  <c r="K34" i="17"/>
  <c r="C34" i="17" s="1"/>
  <c r="K33" i="17"/>
  <c r="C33" i="17" s="1"/>
  <c r="K32" i="17"/>
  <c r="C32" i="17" s="1"/>
  <c r="K31" i="17"/>
  <c r="C31" i="17" s="1"/>
  <c r="K30" i="17"/>
  <c r="C30" i="17" s="1"/>
  <c r="K29" i="17"/>
  <c r="C29" i="17" s="1"/>
  <c r="K27" i="17"/>
  <c r="K26" i="17"/>
  <c r="C26" i="17" s="1"/>
  <c r="K25" i="17"/>
  <c r="C25" i="17" s="1"/>
  <c r="K23" i="17"/>
  <c r="C23" i="17" s="1"/>
  <c r="K22" i="17"/>
  <c r="K20" i="17"/>
  <c r="C20" i="17" s="1"/>
  <c r="K19" i="17"/>
  <c r="C19" i="17" s="1"/>
  <c r="K17" i="17"/>
  <c r="C17" i="17" s="1"/>
  <c r="K16" i="17"/>
  <c r="C16" i="17" s="1"/>
  <c r="K15" i="17"/>
  <c r="C15" i="17" s="1"/>
  <c r="K14" i="17"/>
  <c r="C14" i="17" s="1"/>
  <c r="K13" i="17"/>
  <c r="C13" i="17" s="1"/>
  <c r="K12" i="17"/>
  <c r="C12" i="17" s="1"/>
  <c r="S142" i="17"/>
  <c r="S135" i="17" s="1"/>
  <c r="R142" i="17"/>
  <c r="R135" i="17" s="1"/>
  <c r="Q142" i="17"/>
  <c r="Q135" i="17" s="1"/>
  <c r="P142" i="17"/>
  <c r="P135" i="17" s="1"/>
  <c r="O142" i="17"/>
  <c r="O135" i="17" s="1"/>
  <c r="N142" i="17"/>
  <c r="N135" i="17" s="1"/>
  <c r="L142" i="17"/>
  <c r="L135" i="17" s="1"/>
  <c r="J142" i="17"/>
  <c r="J135" i="17" s="1"/>
  <c r="I142" i="17"/>
  <c r="I135" i="17" s="1"/>
  <c r="H142" i="17"/>
  <c r="H135" i="17" s="1"/>
  <c r="G142" i="17"/>
  <c r="G135" i="17" s="1"/>
  <c r="S131" i="17"/>
  <c r="S124" i="17" s="1"/>
  <c r="R131" i="17"/>
  <c r="R124" i="17" s="1"/>
  <c r="Q131" i="17"/>
  <c r="Q124" i="17" s="1"/>
  <c r="P131" i="17"/>
  <c r="P124" i="17" s="1"/>
  <c r="O131" i="17"/>
  <c r="O124" i="17" s="1"/>
  <c r="N131" i="17"/>
  <c r="N124" i="17" s="1"/>
  <c r="L131" i="17"/>
  <c r="L124" i="17" s="1"/>
  <c r="J131" i="17"/>
  <c r="J124" i="17" s="1"/>
  <c r="I131" i="17"/>
  <c r="I124" i="17" s="1"/>
  <c r="H131" i="17"/>
  <c r="H124" i="17" s="1"/>
  <c r="G131" i="17"/>
  <c r="G124" i="17" s="1"/>
  <c r="S120" i="17"/>
  <c r="R120" i="17"/>
  <c r="Q120" i="17"/>
  <c r="P120" i="17"/>
  <c r="O120" i="17"/>
  <c r="N120" i="17"/>
  <c r="L120" i="17"/>
  <c r="J120" i="17"/>
  <c r="I120" i="17"/>
  <c r="H120" i="17"/>
  <c r="G120" i="17"/>
  <c r="S113" i="17"/>
  <c r="R113" i="17"/>
  <c r="Q113" i="17"/>
  <c r="P113" i="17"/>
  <c r="O113" i="17"/>
  <c r="N113" i="17"/>
  <c r="L113" i="17"/>
  <c r="J113" i="17"/>
  <c r="I113" i="17"/>
  <c r="H113" i="17"/>
  <c r="G113" i="17"/>
  <c r="S106" i="17"/>
  <c r="R106" i="17"/>
  <c r="Q106" i="17"/>
  <c r="P106" i="17"/>
  <c r="O106" i="17"/>
  <c r="N106" i="17"/>
  <c r="L106" i="17"/>
  <c r="J106" i="17"/>
  <c r="I106" i="17"/>
  <c r="H106" i="17"/>
  <c r="G106" i="17"/>
  <c r="S99" i="17"/>
  <c r="R99" i="17"/>
  <c r="Q99" i="17"/>
  <c r="P99" i="17"/>
  <c r="O99" i="17"/>
  <c r="N99" i="17"/>
  <c r="L99" i="17"/>
  <c r="J99" i="17"/>
  <c r="I99" i="17"/>
  <c r="H99" i="17"/>
  <c r="G99" i="17"/>
  <c r="S92" i="17"/>
  <c r="S85" i="17" s="1"/>
  <c r="R92" i="17"/>
  <c r="R85" i="17" s="1"/>
  <c r="Q92" i="17"/>
  <c r="Q85" i="17" s="1"/>
  <c r="P92" i="17"/>
  <c r="P85" i="17" s="1"/>
  <c r="O92" i="17"/>
  <c r="O85" i="17" s="1"/>
  <c r="N92" i="17"/>
  <c r="N85" i="17" s="1"/>
  <c r="L92" i="17"/>
  <c r="L85" i="17" s="1"/>
  <c r="J92" i="17"/>
  <c r="J85" i="17" s="1"/>
  <c r="I92" i="17"/>
  <c r="I85" i="17" s="1"/>
  <c r="H92" i="17"/>
  <c r="H85" i="17" s="1"/>
  <c r="G92" i="17"/>
  <c r="G85" i="17" s="1"/>
  <c r="S81" i="17"/>
  <c r="S74" i="17" s="1"/>
  <c r="R81" i="17"/>
  <c r="R74" i="17" s="1"/>
  <c r="Q81" i="17"/>
  <c r="Q74" i="17" s="1"/>
  <c r="P81" i="17"/>
  <c r="P74" i="17" s="1"/>
  <c r="O81" i="17"/>
  <c r="O74" i="17" s="1"/>
  <c r="N81" i="17"/>
  <c r="N74" i="17" s="1"/>
  <c r="L81" i="17"/>
  <c r="L74" i="17" s="1"/>
  <c r="J81" i="17"/>
  <c r="J74" i="17" s="1"/>
  <c r="I81" i="17"/>
  <c r="I74" i="17" s="1"/>
  <c r="H81" i="17"/>
  <c r="H74" i="17" s="1"/>
  <c r="G81" i="17"/>
  <c r="G74" i="17" s="1"/>
  <c r="S70" i="17"/>
  <c r="R70" i="17"/>
  <c r="Q70" i="17"/>
  <c r="P70" i="17"/>
  <c r="O70" i="17"/>
  <c r="N70" i="17"/>
  <c r="L70" i="17"/>
  <c r="J70" i="17"/>
  <c r="I70" i="17"/>
  <c r="H70" i="17"/>
  <c r="G70" i="17"/>
  <c r="S63" i="17"/>
  <c r="R63" i="17"/>
  <c r="Q63" i="17"/>
  <c r="P63" i="17"/>
  <c r="O63" i="17"/>
  <c r="N63" i="17"/>
  <c r="L63" i="17"/>
  <c r="J63" i="17"/>
  <c r="I63" i="17"/>
  <c r="H63" i="17"/>
  <c r="G63" i="17"/>
  <c r="S56" i="17"/>
  <c r="R56" i="17"/>
  <c r="Q56" i="17"/>
  <c r="P56" i="17"/>
  <c r="O56" i="17"/>
  <c r="N56" i="17"/>
  <c r="L56" i="17"/>
  <c r="J56" i="17"/>
  <c r="J46" i="17" s="1"/>
  <c r="I56" i="17"/>
  <c r="H56" i="17"/>
  <c r="G56" i="17"/>
  <c r="S49" i="17"/>
  <c r="R49" i="17"/>
  <c r="Q49" i="17"/>
  <c r="P49" i="17"/>
  <c r="O49" i="17"/>
  <c r="N49" i="17"/>
  <c r="L49" i="17"/>
  <c r="J49" i="17"/>
  <c r="I49" i="17"/>
  <c r="H49" i="17"/>
  <c r="G49" i="17"/>
  <c r="S41" i="17"/>
  <c r="R41" i="17"/>
  <c r="Q41" i="17"/>
  <c r="P41" i="17"/>
  <c r="O41" i="17"/>
  <c r="N41" i="17"/>
  <c r="L41" i="17"/>
  <c r="J41" i="17"/>
  <c r="I41" i="17"/>
  <c r="H41" i="17"/>
  <c r="G41" i="17"/>
  <c r="S38" i="17"/>
  <c r="R38" i="17"/>
  <c r="Q38" i="17"/>
  <c r="P38" i="17"/>
  <c r="O38" i="17"/>
  <c r="N38" i="17"/>
  <c r="L38" i="17"/>
  <c r="J38" i="17"/>
  <c r="I38" i="17"/>
  <c r="H38" i="17"/>
  <c r="G38" i="17"/>
  <c r="S35" i="17"/>
  <c r="R35" i="17"/>
  <c r="Q35" i="17"/>
  <c r="P35" i="17"/>
  <c r="O35" i="17"/>
  <c r="N35" i="17"/>
  <c r="L35" i="17"/>
  <c r="J35" i="17"/>
  <c r="I35" i="17"/>
  <c r="H35" i="17"/>
  <c r="G35" i="17"/>
  <c r="S24" i="17"/>
  <c r="R24" i="17"/>
  <c r="Q24" i="17"/>
  <c r="P24" i="17"/>
  <c r="O24" i="17"/>
  <c r="N24" i="17"/>
  <c r="L24" i="17"/>
  <c r="J24" i="17"/>
  <c r="I24" i="17"/>
  <c r="H24" i="17"/>
  <c r="G24" i="17"/>
  <c r="S21" i="17"/>
  <c r="R21" i="17"/>
  <c r="Q21" i="17"/>
  <c r="P21" i="17"/>
  <c r="O21" i="17"/>
  <c r="N21" i="17"/>
  <c r="L21" i="17"/>
  <c r="J21" i="17"/>
  <c r="I21" i="17"/>
  <c r="H21" i="17"/>
  <c r="G21" i="17"/>
  <c r="S18" i="17"/>
  <c r="R18" i="17"/>
  <c r="Q18" i="17"/>
  <c r="P18" i="17"/>
  <c r="O18" i="17"/>
  <c r="N18" i="17"/>
  <c r="L18" i="17"/>
  <c r="J18" i="17"/>
  <c r="I18" i="17"/>
  <c r="H18" i="17"/>
  <c r="G18" i="17"/>
  <c r="E145" i="17"/>
  <c r="E144" i="17"/>
  <c r="C144" i="17"/>
  <c r="E143" i="17"/>
  <c r="C143" i="17"/>
  <c r="E141" i="17"/>
  <c r="E140" i="17"/>
  <c r="E139" i="17"/>
  <c r="E138" i="17"/>
  <c r="E137" i="17"/>
  <c r="E136" i="17"/>
  <c r="E134" i="17"/>
  <c r="E133" i="17"/>
  <c r="E132" i="17"/>
  <c r="E130" i="17"/>
  <c r="E129" i="17"/>
  <c r="E128" i="17"/>
  <c r="E127" i="17"/>
  <c r="E126" i="17"/>
  <c r="E125" i="17"/>
  <c r="E123" i="17"/>
  <c r="E122" i="17"/>
  <c r="E121" i="17"/>
  <c r="E119" i="17"/>
  <c r="E118" i="17"/>
  <c r="E117" i="17"/>
  <c r="E116" i="17"/>
  <c r="E115" i="17"/>
  <c r="E114" i="17"/>
  <c r="E112" i="17"/>
  <c r="E111" i="17"/>
  <c r="E109" i="17"/>
  <c r="E108" i="17"/>
  <c r="E107" i="17"/>
  <c r="E105" i="17"/>
  <c r="E104" i="17"/>
  <c r="E103" i="17"/>
  <c r="E102" i="17"/>
  <c r="E101" i="17"/>
  <c r="E100" i="17"/>
  <c r="E98" i="17"/>
  <c r="E97" i="17"/>
  <c r="E95" i="17"/>
  <c r="E94" i="17"/>
  <c r="E93" i="17"/>
  <c r="E91" i="17"/>
  <c r="E90" i="17"/>
  <c r="E89" i="17"/>
  <c r="E88" i="17"/>
  <c r="E87" i="17"/>
  <c r="E86" i="17"/>
  <c r="C86" i="17"/>
  <c r="E84" i="17"/>
  <c r="E83" i="17"/>
  <c r="E82" i="17"/>
  <c r="E80" i="17"/>
  <c r="E79" i="17"/>
  <c r="E78" i="17"/>
  <c r="E77" i="17"/>
  <c r="E76" i="17"/>
  <c r="E75" i="17"/>
  <c r="E73" i="17"/>
  <c r="E72" i="17"/>
  <c r="E71" i="17"/>
  <c r="E70" i="17"/>
  <c r="E69" i="17"/>
  <c r="E68" i="17"/>
  <c r="E67" i="17"/>
  <c r="E66" i="17"/>
  <c r="E65" i="17"/>
  <c r="E64" i="17"/>
  <c r="E62" i="17"/>
  <c r="E61" i="17"/>
  <c r="E59" i="17"/>
  <c r="E58" i="17"/>
  <c r="E57" i="17"/>
  <c r="E55" i="17"/>
  <c r="E54" i="17"/>
  <c r="E53" i="17"/>
  <c r="E52" i="17"/>
  <c r="E51" i="17"/>
  <c r="E50" i="17"/>
  <c r="E48" i="17"/>
  <c r="E47" i="17"/>
  <c r="E44" i="17"/>
  <c r="E43" i="17"/>
  <c r="E42" i="17"/>
  <c r="E40" i="17"/>
  <c r="E39" i="17"/>
  <c r="E37" i="17"/>
  <c r="E36" i="17"/>
  <c r="E34" i="17"/>
  <c r="E33" i="17"/>
  <c r="E32" i="17"/>
  <c r="E31" i="17"/>
  <c r="E30" i="17"/>
  <c r="E29" i="17"/>
  <c r="E27" i="17"/>
  <c r="E26" i="17"/>
  <c r="E25" i="17"/>
  <c r="E23" i="17"/>
  <c r="E22" i="17"/>
  <c r="E20" i="17"/>
  <c r="E19" i="17"/>
  <c r="E17" i="17"/>
  <c r="E16" i="17"/>
  <c r="E15" i="17"/>
  <c r="E14" i="17"/>
  <c r="E13" i="17"/>
  <c r="E12" i="17"/>
  <c r="K145" i="16"/>
  <c r="C145" i="16" s="1"/>
  <c r="K144" i="16"/>
  <c r="C144" i="16" s="1"/>
  <c r="K143" i="16"/>
  <c r="K141" i="16"/>
  <c r="C141" i="16" s="1"/>
  <c r="K140" i="16"/>
  <c r="C140" i="16" s="1"/>
  <c r="K139" i="16"/>
  <c r="C139" i="16" s="1"/>
  <c r="K138" i="16"/>
  <c r="C138" i="16" s="1"/>
  <c r="K137" i="16"/>
  <c r="C137" i="16" s="1"/>
  <c r="K136" i="16"/>
  <c r="C136" i="16" s="1"/>
  <c r="K134" i="16"/>
  <c r="C134" i="16" s="1"/>
  <c r="K133" i="16"/>
  <c r="C133" i="16" s="1"/>
  <c r="K132" i="16"/>
  <c r="C132" i="16" s="1"/>
  <c r="K130" i="16"/>
  <c r="C130" i="16" s="1"/>
  <c r="K129" i="16"/>
  <c r="C129" i="16" s="1"/>
  <c r="K128" i="16"/>
  <c r="C128" i="16" s="1"/>
  <c r="K127" i="16"/>
  <c r="K126" i="16"/>
  <c r="K125" i="16"/>
  <c r="C125" i="16" s="1"/>
  <c r="K123" i="16"/>
  <c r="C123" i="16" s="1"/>
  <c r="K122" i="16"/>
  <c r="C122" i="16" s="1"/>
  <c r="K121" i="16"/>
  <c r="C121" i="16" s="1"/>
  <c r="K119" i="16"/>
  <c r="C119" i="16" s="1"/>
  <c r="K118" i="16"/>
  <c r="C118" i="16" s="1"/>
  <c r="K117" i="16"/>
  <c r="C117" i="16" s="1"/>
  <c r="K116" i="16"/>
  <c r="C116" i="16" s="1"/>
  <c r="K115" i="16"/>
  <c r="C115" i="16" s="1"/>
  <c r="K114" i="16"/>
  <c r="K112" i="16"/>
  <c r="C112" i="16" s="1"/>
  <c r="K111" i="16"/>
  <c r="C111" i="16" s="1"/>
  <c r="K109" i="16"/>
  <c r="C109" i="16" s="1"/>
  <c r="K108" i="16"/>
  <c r="C108" i="16" s="1"/>
  <c r="K107" i="16"/>
  <c r="C107" i="16" s="1"/>
  <c r="K105" i="16"/>
  <c r="C105" i="16" s="1"/>
  <c r="K104" i="16"/>
  <c r="C104" i="16" s="1"/>
  <c r="K103" i="16"/>
  <c r="C103" i="16" s="1"/>
  <c r="K102" i="16"/>
  <c r="C102" i="16" s="1"/>
  <c r="K101" i="16"/>
  <c r="C101" i="16" s="1"/>
  <c r="K100" i="16"/>
  <c r="C100" i="16" s="1"/>
  <c r="K98" i="16"/>
  <c r="C98" i="16" s="1"/>
  <c r="K97" i="16"/>
  <c r="C97" i="16" s="1"/>
  <c r="K95" i="16"/>
  <c r="C95" i="16" s="1"/>
  <c r="K94" i="16"/>
  <c r="C94" i="16" s="1"/>
  <c r="K93" i="16"/>
  <c r="K91" i="16"/>
  <c r="C91" i="16" s="1"/>
  <c r="K90" i="16"/>
  <c r="K89" i="16"/>
  <c r="C89" i="16" s="1"/>
  <c r="K88" i="16"/>
  <c r="C88" i="16" s="1"/>
  <c r="K87" i="16"/>
  <c r="K86" i="16"/>
  <c r="C86" i="16" s="1"/>
  <c r="K84" i="16"/>
  <c r="C84" i="16" s="1"/>
  <c r="K83" i="16"/>
  <c r="C83" i="16" s="1"/>
  <c r="K82" i="16"/>
  <c r="K80" i="16"/>
  <c r="C80" i="16" s="1"/>
  <c r="K79" i="16"/>
  <c r="C79" i="16" s="1"/>
  <c r="K78" i="16"/>
  <c r="C78" i="16" s="1"/>
  <c r="K77" i="16"/>
  <c r="C77" i="16" s="1"/>
  <c r="K76" i="16"/>
  <c r="K75" i="16"/>
  <c r="C75" i="16" s="1"/>
  <c r="K73" i="16"/>
  <c r="C73" i="16" s="1"/>
  <c r="K72" i="16"/>
  <c r="C72" i="16" s="1"/>
  <c r="K71" i="16"/>
  <c r="C71" i="16" s="1"/>
  <c r="K69" i="16"/>
  <c r="C69" i="16" s="1"/>
  <c r="K68" i="16"/>
  <c r="C68" i="16" s="1"/>
  <c r="K67" i="16"/>
  <c r="C67" i="16" s="1"/>
  <c r="K66" i="16"/>
  <c r="C66" i="16" s="1"/>
  <c r="K65" i="16"/>
  <c r="C65" i="16" s="1"/>
  <c r="K64" i="16"/>
  <c r="C64" i="16" s="1"/>
  <c r="K62" i="16"/>
  <c r="C62" i="16" s="1"/>
  <c r="K61" i="16"/>
  <c r="C61" i="16" s="1"/>
  <c r="K59" i="16"/>
  <c r="C59" i="16" s="1"/>
  <c r="K58" i="16"/>
  <c r="C58" i="16" s="1"/>
  <c r="K57" i="16"/>
  <c r="C57" i="16" s="1"/>
  <c r="K55" i="16"/>
  <c r="K54" i="16"/>
  <c r="C54" i="16" s="1"/>
  <c r="K53" i="16"/>
  <c r="C53" i="16" s="1"/>
  <c r="K52" i="16"/>
  <c r="K51" i="16"/>
  <c r="C51" i="16" s="1"/>
  <c r="K50" i="16"/>
  <c r="C50" i="16" s="1"/>
  <c r="K48" i="16"/>
  <c r="C48" i="16" s="1"/>
  <c r="K47" i="16"/>
  <c r="C47" i="16" s="1"/>
  <c r="K44" i="16"/>
  <c r="C44" i="16" s="1"/>
  <c r="K43" i="16"/>
  <c r="C43" i="16" s="1"/>
  <c r="K42" i="16"/>
  <c r="C42" i="16" s="1"/>
  <c r="K40" i="16"/>
  <c r="K39" i="16"/>
  <c r="C39" i="16" s="1"/>
  <c r="K37" i="16"/>
  <c r="C37" i="16" s="1"/>
  <c r="K36" i="16"/>
  <c r="C36" i="16" s="1"/>
  <c r="K34" i="16"/>
  <c r="C34" i="16" s="1"/>
  <c r="K33" i="16"/>
  <c r="C33" i="16" s="1"/>
  <c r="K32" i="16"/>
  <c r="C32" i="16" s="1"/>
  <c r="K31" i="16"/>
  <c r="C31" i="16" s="1"/>
  <c r="K30" i="16"/>
  <c r="C30" i="16" s="1"/>
  <c r="K29" i="16"/>
  <c r="C29" i="16" s="1"/>
  <c r="K27" i="16"/>
  <c r="C27" i="16" s="1"/>
  <c r="K26" i="16"/>
  <c r="C26" i="16" s="1"/>
  <c r="K25" i="16"/>
  <c r="C25" i="16" s="1"/>
  <c r="K23" i="16"/>
  <c r="K22" i="16"/>
  <c r="C22" i="16" s="1"/>
  <c r="K20" i="16"/>
  <c r="C20" i="16" s="1"/>
  <c r="K19" i="16"/>
  <c r="C19" i="16" s="1"/>
  <c r="K17" i="16"/>
  <c r="C17" i="16" s="1"/>
  <c r="K16" i="16"/>
  <c r="C16" i="16" s="1"/>
  <c r="K15" i="16"/>
  <c r="C15" i="16" s="1"/>
  <c r="K14" i="16"/>
  <c r="C14" i="16" s="1"/>
  <c r="K13" i="16"/>
  <c r="C13" i="16" s="1"/>
  <c r="K12" i="16"/>
  <c r="C12" i="16" s="1"/>
  <c r="S142" i="16"/>
  <c r="S135" i="16" s="1"/>
  <c r="R142" i="16"/>
  <c r="R135" i="16" s="1"/>
  <c r="Q142" i="16"/>
  <c r="Q135" i="16" s="1"/>
  <c r="P142" i="16"/>
  <c r="P135" i="16" s="1"/>
  <c r="O142" i="16"/>
  <c r="O135" i="16" s="1"/>
  <c r="N142" i="16"/>
  <c r="L142" i="16"/>
  <c r="L135" i="16" s="1"/>
  <c r="J142" i="16"/>
  <c r="J135" i="16" s="1"/>
  <c r="I142" i="16"/>
  <c r="I135" i="16" s="1"/>
  <c r="H142" i="16"/>
  <c r="H135" i="16" s="1"/>
  <c r="G142" i="16"/>
  <c r="G135" i="16" s="1"/>
  <c r="S131" i="16"/>
  <c r="S124" i="16" s="1"/>
  <c r="R131" i="16"/>
  <c r="R124" i="16" s="1"/>
  <c r="Q131" i="16"/>
  <c r="Q124" i="16" s="1"/>
  <c r="P131" i="16"/>
  <c r="P124" i="16" s="1"/>
  <c r="O131" i="16"/>
  <c r="O124" i="16" s="1"/>
  <c r="N131" i="16"/>
  <c r="L131" i="16"/>
  <c r="L124" i="16" s="1"/>
  <c r="J131" i="16"/>
  <c r="J124" i="16" s="1"/>
  <c r="I131" i="16"/>
  <c r="I124" i="16" s="1"/>
  <c r="H131" i="16"/>
  <c r="H124" i="16" s="1"/>
  <c r="G131" i="16"/>
  <c r="G124" i="16" s="1"/>
  <c r="S120" i="16"/>
  <c r="R120" i="16"/>
  <c r="Q120" i="16"/>
  <c r="P120" i="16"/>
  <c r="O120" i="16"/>
  <c r="N120" i="16"/>
  <c r="L120" i="16"/>
  <c r="J120" i="16"/>
  <c r="I120" i="16"/>
  <c r="H120" i="16"/>
  <c r="G120" i="16"/>
  <c r="S113" i="16"/>
  <c r="R113" i="16"/>
  <c r="Q113" i="16"/>
  <c r="P113" i="16"/>
  <c r="O113" i="16"/>
  <c r="N113" i="16"/>
  <c r="L113" i="16"/>
  <c r="J113" i="16"/>
  <c r="I113" i="16"/>
  <c r="H113" i="16"/>
  <c r="G113" i="16"/>
  <c r="S106" i="16"/>
  <c r="R106" i="16"/>
  <c r="Q106" i="16"/>
  <c r="P106" i="16"/>
  <c r="O106" i="16"/>
  <c r="N106" i="16"/>
  <c r="L106" i="16"/>
  <c r="J106" i="16"/>
  <c r="I106" i="16"/>
  <c r="H106" i="16"/>
  <c r="G106" i="16"/>
  <c r="S99" i="16"/>
  <c r="R99" i="16"/>
  <c r="Q99" i="16"/>
  <c r="P99" i="16"/>
  <c r="O99" i="16"/>
  <c r="N99" i="16"/>
  <c r="L99" i="16"/>
  <c r="J99" i="16"/>
  <c r="I99" i="16"/>
  <c r="H99" i="16"/>
  <c r="G99" i="16"/>
  <c r="S92" i="16"/>
  <c r="S85" i="16" s="1"/>
  <c r="R92" i="16"/>
  <c r="R85" i="16" s="1"/>
  <c r="Q92" i="16"/>
  <c r="Q85" i="16" s="1"/>
  <c r="P92" i="16"/>
  <c r="P85" i="16" s="1"/>
  <c r="O92" i="16"/>
  <c r="O85" i="16" s="1"/>
  <c r="N92" i="16"/>
  <c r="N85" i="16" s="1"/>
  <c r="F85" i="20" s="1"/>
  <c r="L92" i="16"/>
  <c r="L85" i="16" s="1"/>
  <c r="J92" i="16"/>
  <c r="J85" i="16" s="1"/>
  <c r="I92" i="16"/>
  <c r="I85" i="16" s="1"/>
  <c r="H92" i="16"/>
  <c r="H85" i="16" s="1"/>
  <c r="G92" i="16"/>
  <c r="G85" i="16" s="1"/>
  <c r="S81" i="16"/>
  <c r="S74" i="16" s="1"/>
  <c r="R81" i="16"/>
  <c r="R74" i="16" s="1"/>
  <c r="Q81" i="16"/>
  <c r="Q74" i="16" s="1"/>
  <c r="P81" i="16"/>
  <c r="P74" i="16" s="1"/>
  <c r="O81" i="16"/>
  <c r="O74" i="16" s="1"/>
  <c r="N81" i="16"/>
  <c r="L81" i="16"/>
  <c r="L74" i="16" s="1"/>
  <c r="J81" i="16"/>
  <c r="J74" i="16" s="1"/>
  <c r="I81" i="16"/>
  <c r="I74" i="16" s="1"/>
  <c r="H81" i="16"/>
  <c r="H74" i="16" s="1"/>
  <c r="G81" i="16"/>
  <c r="G74" i="16" s="1"/>
  <c r="S70" i="16"/>
  <c r="R70" i="16"/>
  <c r="R60" i="16" s="1"/>
  <c r="Q70" i="16"/>
  <c r="P70" i="16"/>
  <c r="O70" i="16"/>
  <c r="N70" i="16"/>
  <c r="L70" i="16"/>
  <c r="J70" i="16"/>
  <c r="I70" i="16"/>
  <c r="H70" i="16"/>
  <c r="G70" i="16"/>
  <c r="S63" i="16"/>
  <c r="R63" i="16"/>
  <c r="Q63" i="16"/>
  <c r="P63" i="16"/>
  <c r="O63" i="16"/>
  <c r="N63" i="16"/>
  <c r="L63" i="16"/>
  <c r="J63" i="16"/>
  <c r="I63" i="16"/>
  <c r="H63" i="16"/>
  <c r="G63" i="16"/>
  <c r="S56" i="16"/>
  <c r="R56" i="16"/>
  <c r="Q56" i="16"/>
  <c r="P56" i="16"/>
  <c r="O56" i="16"/>
  <c r="N56" i="16"/>
  <c r="L56" i="16"/>
  <c r="J56" i="16"/>
  <c r="I56" i="16"/>
  <c r="H56" i="16"/>
  <c r="H46" i="16" s="1"/>
  <c r="G56" i="16"/>
  <c r="S49" i="16"/>
  <c r="R49" i="16"/>
  <c r="Q49" i="16"/>
  <c r="P49" i="16"/>
  <c r="O49" i="16"/>
  <c r="N49" i="16"/>
  <c r="L49" i="16"/>
  <c r="J49" i="16"/>
  <c r="I49" i="16"/>
  <c r="H49" i="16"/>
  <c r="G49" i="16"/>
  <c r="S41" i="16"/>
  <c r="R41" i="16"/>
  <c r="Q41" i="16"/>
  <c r="P41" i="16"/>
  <c r="O41" i="16"/>
  <c r="N41" i="16"/>
  <c r="L41" i="16"/>
  <c r="J41" i="16"/>
  <c r="I41" i="16"/>
  <c r="H41" i="16"/>
  <c r="G41" i="16"/>
  <c r="S38" i="16"/>
  <c r="R38" i="16"/>
  <c r="Q38" i="16"/>
  <c r="P38" i="16"/>
  <c r="O38" i="16"/>
  <c r="N38" i="16"/>
  <c r="L38" i="16"/>
  <c r="J38" i="16"/>
  <c r="I38" i="16"/>
  <c r="H38" i="16"/>
  <c r="G38" i="16"/>
  <c r="S35" i="16"/>
  <c r="R35" i="16"/>
  <c r="Q35" i="16"/>
  <c r="P35" i="16"/>
  <c r="O35" i="16"/>
  <c r="N35" i="16"/>
  <c r="L35" i="16"/>
  <c r="J35" i="16"/>
  <c r="I35" i="16"/>
  <c r="H35" i="16"/>
  <c r="G35" i="16"/>
  <c r="S24" i="16"/>
  <c r="R24" i="16"/>
  <c r="Q24" i="16"/>
  <c r="P24" i="16"/>
  <c r="O24" i="16"/>
  <c r="N24" i="16"/>
  <c r="L24" i="16"/>
  <c r="J24" i="16"/>
  <c r="I24" i="16"/>
  <c r="H24" i="16"/>
  <c r="G24" i="16"/>
  <c r="S21" i="16"/>
  <c r="R21" i="16"/>
  <c r="Q21" i="16"/>
  <c r="P21" i="16"/>
  <c r="O21" i="16"/>
  <c r="N21" i="16"/>
  <c r="F21" i="20" s="1"/>
  <c r="F160" i="20" s="1"/>
  <c r="L21" i="16"/>
  <c r="J21" i="16"/>
  <c r="I21" i="16"/>
  <c r="H21" i="16"/>
  <c r="G21" i="16"/>
  <c r="S18" i="16"/>
  <c r="R18" i="16"/>
  <c r="Q18" i="16"/>
  <c r="P18" i="16"/>
  <c r="O18" i="16"/>
  <c r="N18" i="16"/>
  <c r="L18" i="16"/>
  <c r="J18" i="16"/>
  <c r="I18" i="16"/>
  <c r="H18" i="16"/>
  <c r="G18" i="16"/>
  <c r="E145" i="16"/>
  <c r="E144" i="16"/>
  <c r="E143" i="16"/>
  <c r="E141" i="16"/>
  <c r="E140" i="16"/>
  <c r="E139" i="16"/>
  <c r="E138" i="16"/>
  <c r="E137" i="16"/>
  <c r="E136" i="16"/>
  <c r="E134" i="16"/>
  <c r="E133" i="16"/>
  <c r="E132" i="16"/>
  <c r="E130" i="16"/>
  <c r="E129" i="16"/>
  <c r="E128" i="16"/>
  <c r="E127" i="16"/>
  <c r="E126" i="16"/>
  <c r="C126" i="16"/>
  <c r="E125" i="16"/>
  <c r="E123" i="16"/>
  <c r="E122" i="16"/>
  <c r="E121" i="16"/>
  <c r="E119" i="16"/>
  <c r="E118" i="16"/>
  <c r="E117" i="16"/>
  <c r="E116" i="16"/>
  <c r="E115" i="16"/>
  <c r="E114" i="16"/>
  <c r="E112" i="16"/>
  <c r="E111" i="16"/>
  <c r="E109" i="16"/>
  <c r="E108" i="16"/>
  <c r="E107" i="16"/>
  <c r="E105" i="16"/>
  <c r="E104" i="16"/>
  <c r="E103" i="16"/>
  <c r="E102" i="16"/>
  <c r="E101" i="16"/>
  <c r="E100" i="16"/>
  <c r="E98" i="16"/>
  <c r="E97" i="16"/>
  <c r="E95" i="16"/>
  <c r="E94" i="16"/>
  <c r="E93" i="16"/>
  <c r="E91" i="16"/>
  <c r="E90" i="16"/>
  <c r="E89" i="16"/>
  <c r="E88" i="16"/>
  <c r="E87" i="16"/>
  <c r="C87" i="16"/>
  <c r="E86" i="16"/>
  <c r="E84" i="16"/>
  <c r="E83" i="16"/>
  <c r="E82" i="16"/>
  <c r="E80" i="16"/>
  <c r="E79" i="16"/>
  <c r="E78" i="16"/>
  <c r="E77" i="16"/>
  <c r="E76" i="16"/>
  <c r="E75" i="16"/>
  <c r="E73" i="16"/>
  <c r="E72" i="16"/>
  <c r="E71" i="16"/>
  <c r="E69" i="16"/>
  <c r="E68" i="16"/>
  <c r="E67" i="16"/>
  <c r="E66" i="16"/>
  <c r="E65" i="16"/>
  <c r="E64" i="16"/>
  <c r="E62" i="16"/>
  <c r="E61" i="16"/>
  <c r="E59" i="16"/>
  <c r="E58" i="16"/>
  <c r="E57" i="16"/>
  <c r="E55" i="16"/>
  <c r="E54" i="16"/>
  <c r="E53" i="16"/>
  <c r="E52" i="16"/>
  <c r="E51" i="16"/>
  <c r="E50" i="16"/>
  <c r="E48" i="16"/>
  <c r="E47" i="16"/>
  <c r="E44" i="16"/>
  <c r="E43" i="16"/>
  <c r="E42" i="16"/>
  <c r="E40" i="16"/>
  <c r="E39" i="16"/>
  <c r="E37" i="16"/>
  <c r="E36" i="16"/>
  <c r="E34" i="16"/>
  <c r="E33" i="16"/>
  <c r="E32" i="16"/>
  <c r="E31" i="16"/>
  <c r="E30" i="16"/>
  <c r="E29" i="16"/>
  <c r="E27" i="16"/>
  <c r="E26" i="16"/>
  <c r="E25" i="16"/>
  <c r="E24" i="16" s="1"/>
  <c r="E23" i="16"/>
  <c r="E22" i="16"/>
  <c r="E20" i="16"/>
  <c r="E19" i="16"/>
  <c r="E17" i="16"/>
  <c r="E16" i="16"/>
  <c r="E15" i="16"/>
  <c r="E14" i="16"/>
  <c r="E13" i="16"/>
  <c r="E12" i="16"/>
  <c r="J145" i="14"/>
  <c r="I145" i="14"/>
  <c r="J144" i="14"/>
  <c r="I144" i="14"/>
  <c r="J143" i="14"/>
  <c r="I143" i="14"/>
  <c r="Q142" i="14"/>
  <c r="Q135" i="14" s="1"/>
  <c r="P142" i="14"/>
  <c r="P135" i="14" s="1"/>
  <c r="O142" i="14"/>
  <c r="O135" i="14" s="1"/>
  <c r="N142" i="14"/>
  <c r="N135" i="14" s="1"/>
  <c r="M142" i="14"/>
  <c r="M135" i="14" s="1"/>
  <c r="K142" i="14"/>
  <c r="K135" i="14" s="1"/>
  <c r="H142" i="14"/>
  <c r="H135" i="14" s="1"/>
  <c r="G142" i="14"/>
  <c r="G135" i="14" s="1"/>
  <c r="J141" i="14"/>
  <c r="I141" i="14"/>
  <c r="J140" i="14"/>
  <c r="I140" i="14"/>
  <c r="C140" i="14" s="1"/>
  <c r="J139" i="14"/>
  <c r="I139" i="14"/>
  <c r="J138" i="14"/>
  <c r="I138" i="14"/>
  <c r="J137" i="14"/>
  <c r="I137" i="14"/>
  <c r="J136" i="14"/>
  <c r="I136" i="14"/>
  <c r="J134" i="14"/>
  <c r="I134" i="14"/>
  <c r="J133" i="14"/>
  <c r="I133" i="14"/>
  <c r="J132" i="14"/>
  <c r="I132" i="14"/>
  <c r="Q131" i="14"/>
  <c r="Q124" i="14" s="1"/>
  <c r="P131" i="14"/>
  <c r="P124" i="14" s="1"/>
  <c r="O131" i="14"/>
  <c r="O124" i="14" s="1"/>
  <c r="N131" i="14"/>
  <c r="N124" i="14" s="1"/>
  <c r="M131" i="14"/>
  <c r="M124" i="14" s="1"/>
  <c r="K131" i="14"/>
  <c r="K124" i="14" s="1"/>
  <c r="H131" i="14"/>
  <c r="H124" i="14" s="1"/>
  <c r="G131" i="14"/>
  <c r="G124" i="14" s="1"/>
  <c r="J130" i="14"/>
  <c r="I130" i="14"/>
  <c r="J129" i="14"/>
  <c r="I129" i="14"/>
  <c r="J128" i="14"/>
  <c r="I128" i="14"/>
  <c r="J127" i="14"/>
  <c r="I127" i="14"/>
  <c r="J126" i="14"/>
  <c r="I126" i="14"/>
  <c r="J125" i="14"/>
  <c r="I125" i="14"/>
  <c r="J123" i="14"/>
  <c r="I123" i="14"/>
  <c r="J122" i="14"/>
  <c r="I122" i="14"/>
  <c r="J121" i="14"/>
  <c r="I121" i="14"/>
  <c r="Q120" i="14"/>
  <c r="P120" i="14"/>
  <c r="O120" i="14"/>
  <c r="N120" i="14"/>
  <c r="M120" i="14"/>
  <c r="K120" i="14"/>
  <c r="H120" i="14"/>
  <c r="G120" i="14"/>
  <c r="J119" i="14"/>
  <c r="I119" i="14"/>
  <c r="J118" i="14"/>
  <c r="I118" i="14"/>
  <c r="J117" i="14"/>
  <c r="I117" i="14"/>
  <c r="J116" i="14"/>
  <c r="I116" i="14"/>
  <c r="J115" i="14"/>
  <c r="I115" i="14"/>
  <c r="J114" i="14"/>
  <c r="I114" i="14"/>
  <c r="Q113" i="14"/>
  <c r="P113" i="14"/>
  <c r="O113" i="14"/>
  <c r="N113" i="14"/>
  <c r="M113" i="14"/>
  <c r="K113" i="14"/>
  <c r="H113" i="14"/>
  <c r="G113" i="14"/>
  <c r="J112" i="14"/>
  <c r="I112" i="14"/>
  <c r="J111" i="14"/>
  <c r="I111" i="14"/>
  <c r="J109" i="14"/>
  <c r="I109" i="14"/>
  <c r="J108" i="14"/>
  <c r="I108" i="14"/>
  <c r="J107" i="14"/>
  <c r="I107" i="14"/>
  <c r="Q106" i="14"/>
  <c r="P106" i="14"/>
  <c r="O106" i="14"/>
  <c r="N106" i="14"/>
  <c r="M106" i="14"/>
  <c r="K106" i="14"/>
  <c r="H106" i="14"/>
  <c r="G106" i="14"/>
  <c r="J105" i="14"/>
  <c r="I105" i="14"/>
  <c r="J104" i="14"/>
  <c r="I104" i="14"/>
  <c r="J103" i="14"/>
  <c r="I103" i="14"/>
  <c r="J102" i="14"/>
  <c r="I102" i="14"/>
  <c r="J101" i="14"/>
  <c r="I101" i="14"/>
  <c r="J100" i="14"/>
  <c r="I100" i="14"/>
  <c r="Q99" i="14"/>
  <c r="P99" i="14"/>
  <c r="O99" i="14"/>
  <c r="N99" i="14"/>
  <c r="M99" i="14"/>
  <c r="K99" i="14"/>
  <c r="H99" i="14"/>
  <c r="G99" i="14"/>
  <c r="J98" i="14"/>
  <c r="I98" i="14"/>
  <c r="J97" i="14"/>
  <c r="I97" i="14"/>
  <c r="J95" i="14"/>
  <c r="I95" i="14"/>
  <c r="C95" i="14" s="1"/>
  <c r="J94" i="14"/>
  <c r="I94" i="14"/>
  <c r="J93" i="14"/>
  <c r="I93" i="14"/>
  <c r="Q92" i="14"/>
  <c r="Q85" i="14" s="1"/>
  <c r="P92" i="14"/>
  <c r="P85" i="14" s="1"/>
  <c r="O92" i="14"/>
  <c r="O85" i="14" s="1"/>
  <c r="N92" i="14"/>
  <c r="N85" i="14" s="1"/>
  <c r="M92" i="14"/>
  <c r="M85" i="14" s="1"/>
  <c r="K92" i="14"/>
  <c r="K85" i="14" s="1"/>
  <c r="H92" i="14"/>
  <c r="H85" i="14" s="1"/>
  <c r="G92" i="14"/>
  <c r="G85" i="14" s="1"/>
  <c r="J91" i="14"/>
  <c r="I91" i="14"/>
  <c r="J90" i="14"/>
  <c r="I90" i="14"/>
  <c r="C90" i="14" s="1"/>
  <c r="J89" i="14"/>
  <c r="I89" i="14"/>
  <c r="J88" i="14"/>
  <c r="I88" i="14"/>
  <c r="C88" i="14" s="1"/>
  <c r="J87" i="14"/>
  <c r="I87" i="14"/>
  <c r="J86" i="14"/>
  <c r="I86" i="14"/>
  <c r="J84" i="14"/>
  <c r="I84" i="14"/>
  <c r="J83" i="14"/>
  <c r="I83" i="14"/>
  <c r="J82" i="14"/>
  <c r="I82" i="14"/>
  <c r="Q81" i="14"/>
  <c r="Q74" i="14" s="1"/>
  <c r="P81" i="14"/>
  <c r="P74" i="14" s="1"/>
  <c r="O81" i="14"/>
  <c r="O74" i="14" s="1"/>
  <c r="N81" i="14"/>
  <c r="N74" i="14" s="1"/>
  <c r="M81" i="14"/>
  <c r="M74" i="14" s="1"/>
  <c r="K81" i="14"/>
  <c r="K74" i="14" s="1"/>
  <c r="H81" i="14"/>
  <c r="H74" i="14" s="1"/>
  <c r="G81" i="14"/>
  <c r="G74" i="14" s="1"/>
  <c r="J80" i="14"/>
  <c r="I80" i="14"/>
  <c r="J79" i="14"/>
  <c r="I79" i="14"/>
  <c r="J78" i="14"/>
  <c r="I78" i="14"/>
  <c r="J77" i="14"/>
  <c r="I77" i="14"/>
  <c r="J76" i="14"/>
  <c r="I76" i="14"/>
  <c r="C76" i="14" s="1"/>
  <c r="J75" i="14"/>
  <c r="I75" i="14"/>
  <c r="J73" i="14"/>
  <c r="I73" i="14"/>
  <c r="J72" i="14"/>
  <c r="I72" i="14"/>
  <c r="J71" i="14"/>
  <c r="I71" i="14"/>
  <c r="Q70" i="14"/>
  <c r="P70" i="14"/>
  <c r="O70" i="14"/>
  <c r="N70" i="14"/>
  <c r="M70" i="14"/>
  <c r="K70" i="14"/>
  <c r="H70" i="14"/>
  <c r="G70" i="14"/>
  <c r="J69" i="14"/>
  <c r="I69" i="14"/>
  <c r="J68" i="14"/>
  <c r="I68" i="14"/>
  <c r="J67" i="14"/>
  <c r="I67" i="14"/>
  <c r="J66" i="14"/>
  <c r="I66" i="14"/>
  <c r="J65" i="14"/>
  <c r="I65" i="14"/>
  <c r="C65" i="14" s="1"/>
  <c r="J64" i="14"/>
  <c r="I64" i="14"/>
  <c r="Q63" i="14"/>
  <c r="P63" i="14"/>
  <c r="O63" i="14"/>
  <c r="N63" i="14"/>
  <c r="M63" i="14"/>
  <c r="K63" i="14"/>
  <c r="H63" i="14"/>
  <c r="G63" i="14"/>
  <c r="J62" i="14"/>
  <c r="I62" i="14"/>
  <c r="J61" i="14"/>
  <c r="I61" i="14"/>
  <c r="J59" i="14"/>
  <c r="I59" i="14"/>
  <c r="C59" i="14" s="1"/>
  <c r="J58" i="14"/>
  <c r="I58" i="14"/>
  <c r="J57" i="14"/>
  <c r="I57" i="14"/>
  <c r="Q56" i="14"/>
  <c r="P56" i="14"/>
  <c r="O56" i="14"/>
  <c r="N56" i="14"/>
  <c r="M56" i="14"/>
  <c r="K56" i="14"/>
  <c r="H56" i="14"/>
  <c r="G56" i="14"/>
  <c r="J55" i="14"/>
  <c r="I55" i="14"/>
  <c r="J54" i="14"/>
  <c r="I54" i="14"/>
  <c r="C54" i="14" s="1"/>
  <c r="J53" i="14"/>
  <c r="I53" i="14"/>
  <c r="J52" i="14"/>
  <c r="I52" i="14"/>
  <c r="J51" i="14"/>
  <c r="I51" i="14"/>
  <c r="J50" i="14"/>
  <c r="I50" i="14"/>
  <c r="Q49" i="14"/>
  <c r="P49" i="14"/>
  <c r="O49" i="14"/>
  <c r="N49" i="14"/>
  <c r="M49" i="14"/>
  <c r="K49" i="14"/>
  <c r="H49" i="14"/>
  <c r="G49" i="14"/>
  <c r="J48" i="14"/>
  <c r="I48" i="14"/>
  <c r="J47" i="14"/>
  <c r="I47" i="14"/>
  <c r="J44" i="14"/>
  <c r="I44" i="14"/>
  <c r="J43" i="14"/>
  <c r="I43" i="14"/>
  <c r="J42" i="14"/>
  <c r="I42" i="14"/>
  <c r="C42" i="14" s="1"/>
  <c r="Q41" i="14"/>
  <c r="P41" i="14"/>
  <c r="O41" i="14"/>
  <c r="N41" i="14"/>
  <c r="M41" i="14"/>
  <c r="K41" i="14"/>
  <c r="H41" i="14"/>
  <c r="G41" i="14"/>
  <c r="J40" i="14"/>
  <c r="I40" i="14"/>
  <c r="J39" i="14"/>
  <c r="I39" i="14"/>
  <c r="Q38" i="14"/>
  <c r="P38" i="14"/>
  <c r="O38" i="14"/>
  <c r="N38" i="14"/>
  <c r="M38" i="14"/>
  <c r="K38" i="14"/>
  <c r="H38" i="14"/>
  <c r="G38" i="14"/>
  <c r="J37" i="14"/>
  <c r="I37" i="14"/>
  <c r="J36" i="14"/>
  <c r="I36" i="14"/>
  <c r="Q35" i="14"/>
  <c r="P35" i="14"/>
  <c r="O35" i="14"/>
  <c r="N35" i="14"/>
  <c r="M35" i="14"/>
  <c r="K35" i="14"/>
  <c r="H35" i="14"/>
  <c r="G35" i="14"/>
  <c r="J34" i="14"/>
  <c r="I34" i="14"/>
  <c r="J33" i="14"/>
  <c r="I33" i="14"/>
  <c r="J32" i="14"/>
  <c r="I32" i="14"/>
  <c r="C32" i="14" s="1"/>
  <c r="J31" i="14"/>
  <c r="I31" i="14"/>
  <c r="J30" i="14"/>
  <c r="I30" i="14"/>
  <c r="J29" i="14"/>
  <c r="I29" i="14"/>
  <c r="J27" i="14"/>
  <c r="I27" i="14"/>
  <c r="J26" i="14"/>
  <c r="I26" i="14"/>
  <c r="J25" i="14"/>
  <c r="I25" i="14"/>
  <c r="Q24" i="14"/>
  <c r="P24" i="14"/>
  <c r="O24" i="14"/>
  <c r="N24" i="14"/>
  <c r="M24" i="14"/>
  <c r="K24" i="14"/>
  <c r="H24" i="14"/>
  <c r="G24" i="14"/>
  <c r="J23" i="14"/>
  <c r="I23" i="14"/>
  <c r="J22" i="14"/>
  <c r="I22" i="14"/>
  <c r="Q21" i="14"/>
  <c r="P21" i="14"/>
  <c r="O21" i="14"/>
  <c r="N21" i="14"/>
  <c r="M21" i="14"/>
  <c r="K21" i="14"/>
  <c r="H21" i="14"/>
  <c r="G21" i="14"/>
  <c r="J20" i="14"/>
  <c r="I20" i="14"/>
  <c r="J19" i="14"/>
  <c r="I19" i="14"/>
  <c r="Q18" i="14"/>
  <c r="P18" i="14"/>
  <c r="O18" i="14"/>
  <c r="N18" i="14"/>
  <c r="M18" i="14"/>
  <c r="K18" i="14"/>
  <c r="H18" i="14"/>
  <c r="G18" i="14"/>
  <c r="J17" i="14"/>
  <c r="I17" i="14"/>
  <c r="J16" i="14"/>
  <c r="I16" i="14"/>
  <c r="J15" i="14"/>
  <c r="I15" i="14"/>
  <c r="J14" i="14"/>
  <c r="I14" i="14"/>
  <c r="J13" i="14"/>
  <c r="I13" i="14"/>
  <c r="J12" i="14"/>
  <c r="I12" i="14"/>
  <c r="E145" i="14"/>
  <c r="E144" i="14"/>
  <c r="E143" i="14"/>
  <c r="E141" i="14"/>
  <c r="E140" i="14"/>
  <c r="E139" i="14"/>
  <c r="E138" i="14"/>
  <c r="E137" i="14"/>
  <c r="E136" i="14"/>
  <c r="E134" i="14"/>
  <c r="E133" i="14"/>
  <c r="E132" i="14"/>
  <c r="E130" i="14"/>
  <c r="E129" i="14"/>
  <c r="E128" i="14"/>
  <c r="E127" i="14"/>
  <c r="E126" i="14"/>
  <c r="E125" i="14"/>
  <c r="E123" i="14"/>
  <c r="E122" i="14"/>
  <c r="E121" i="14"/>
  <c r="E119" i="14"/>
  <c r="E118" i="14"/>
  <c r="E117" i="14"/>
  <c r="E116" i="14"/>
  <c r="E115" i="14"/>
  <c r="E114" i="14"/>
  <c r="E112" i="14"/>
  <c r="E111" i="14"/>
  <c r="E109" i="14"/>
  <c r="E108" i="14"/>
  <c r="E107" i="14"/>
  <c r="E105" i="14"/>
  <c r="E104" i="14"/>
  <c r="E103" i="14"/>
  <c r="E102" i="14"/>
  <c r="E101" i="14"/>
  <c r="E100" i="14"/>
  <c r="E98" i="14"/>
  <c r="E97" i="14"/>
  <c r="E95" i="14"/>
  <c r="E94" i="14"/>
  <c r="E93" i="14"/>
  <c r="E91" i="14"/>
  <c r="E90" i="14"/>
  <c r="E89" i="14"/>
  <c r="E88" i="14"/>
  <c r="E87" i="14"/>
  <c r="E86" i="14"/>
  <c r="E84" i="14"/>
  <c r="E83" i="14"/>
  <c r="E82" i="14"/>
  <c r="E80" i="14"/>
  <c r="E79" i="14"/>
  <c r="E78" i="14"/>
  <c r="E77" i="14"/>
  <c r="E76" i="14"/>
  <c r="E75" i="14"/>
  <c r="E73" i="14"/>
  <c r="E72" i="14"/>
  <c r="E71" i="14"/>
  <c r="E69" i="14"/>
  <c r="E68" i="14"/>
  <c r="E67" i="14"/>
  <c r="E66" i="14"/>
  <c r="E65" i="14"/>
  <c r="E64" i="14"/>
  <c r="E63" i="14" s="1"/>
  <c r="E62" i="14"/>
  <c r="E61" i="14"/>
  <c r="E59" i="14"/>
  <c r="E58" i="14"/>
  <c r="E57" i="14"/>
  <c r="E55" i="14"/>
  <c r="E54" i="14"/>
  <c r="E53" i="14"/>
  <c r="E52" i="14"/>
  <c r="E51" i="14"/>
  <c r="E50" i="14"/>
  <c r="E48" i="14"/>
  <c r="E47" i="14"/>
  <c r="E44" i="14"/>
  <c r="E43" i="14"/>
  <c r="E42" i="14"/>
  <c r="E40" i="14"/>
  <c r="E39" i="14"/>
  <c r="E37" i="14"/>
  <c r="E36" i="14"/>
  <c r="E34" i="14"/>
  <c r="E33" i="14"/>
  <c r="E32" i="14"/>
  <c r="E31" i="14"/>
  <c r="E30" i="14"/>
  <c r="E29" i="14"/>
  <c r="E27" i="14"/>
  <c r="E26" i="14"/>
  <c r="E25" i="14"/>
  <c r="E23" i="14"/>
  <c r="E22" i="14"/>
  <c r="E20" i="14"/>
  <c r="E19" i="14"/>
  <c r="E17" i="14"/>
  <c r="E16" i="14"/>
  <c r="E15" i="14"/>
  <c r="E14" i="14"/>
  <c r="E13" i="14"/>
  <c r="E12" i="14"/>
  <c r="B139" i="13"/>
  <c r="B138" i="13"/>
  <c r="B136" i="13"/>
  <c r="B135" i="13"/>
  <c r="B134" i="13"/>
  <c r="B132" i="13"/>
  <c r="B131" i="13"/>
  <c r="B130" i="13"/>
  <c r="B129" i="13"/>
  <c r="B128" i="13"/>
  <c r="B127" i="13"/>
  <c r="T133" i="13"/>
  <c r="T137" i="13" s="1"/>
  <c r="T140" i="13" s="1"/>
  <c r="R133" i="13"/>
  <c r="R137" i="13" s="1"/>
  <c r="R140" i="13" s="1"/>
  <c r="P133" i="13"/>
  <c r="P137" i="13" s="1"/>
  <c r="P140" i="13" s="1"/>
  <c r="N133" i="13"/>
  <c r="N137" i="13" s="1"/>
  <c r="N140" i="13" s="1"/>
  <c r="L133" i="13"/>
  <c r="K133" i="13"/>
  <c r="K137" i="13" s="1"/>
  <c r="K140" i="13" s="1"/>
  <c r="J133" i="13"/>
  <c r="I133" i="13"/>
  <c r="H133" i="13"/>
  <c r="H137" i="13" s="1"/>
  <c r="H140" i="13" s="1"/>
  <c r="G133" i="13"/>
  <c r="G137" i="13" s="1"/>
  <c r="G140" i="13" s="1"/>
  <c r="F133" i="13"/>
  <c r="F137" i="13" s="1"/>
  <c r="F140" i="13" s="1"/>
  <c r="E133" i="13"/>
  <c r="E137" i="13" s="1"/>
  <c r="E140" i="13" s="1"/>
  <c r="D133" i="13"/>
  <c r="D137" i="13" s="1"/>
  <c r="D140" i="13" s="1"/>
  <c r="C133" i="13"/>
  <c r="C137" i="13" s="1"/>
  <c r="C140" i="13" s="1"/>
  <c r="L126" i="13"/>
  <c r="J126" i="13"/>
  <c r="I126" i="13"/>
  <c r="B120" i="13"/>
  <c r="B119" i="13"/>
  <c r="B116" i="13"/>
  <c r="B115" i="13"/>
  <c r="B114" i="13"/>
  <c r="B113" i="13"/>
  <c r="B112" i="13"/>
  <c r="B111" i="13"/>
  <c r="B110" i="13"/>
  <c r="B109" i="13"/>
  <c r="B108" i="13"/>
  <c r="B107" i="13"/>
  <c r="B106" i="13"/>
  <c r="B104" i="13"/>
  <c r="B103" i="13"/>
  <c r="B101" i="13"/>
  <c r="B100" i="13"/>
  <c r="B98" i="13"/>
  <c r="B97" i="13"/>
  <c r="B96" i="13"/>
  <c r="B95" i="13"/>
  <c r="B94" i="13"/>
  <c r="T105" i="13"/>
  <c r="R105" i="13"/>
  <c r="P105" i="13"/>
  <c r="N105" i="13"/>
  <c r="L105" i="13"/>
  <c r="K105" i="13"/>
  <c r="J105" i="13"/>
  <c r="I105" i="13"/>
  <c r="H105" i="13"/>
  <c r="G105" i="13"/>
  <c r="F105" i="13"/>
  <c r="E105" i="13"/>
  <c r="D105" i="13"/>
  <c r="C105" i="13"/>
  <c r="T102" i="13"/>
  <c r="R102" i="13"/>
  <c r="P102" i="13"/>
  <c r="N102" i="13"/>
  <c r="L102" i="13"/>
  <c r="K102" i="13"/>
  <c r="J102" i="13"/>
  <c r="I102" i="13"/>
  <c r="H102" i="13"/>
  <c r="G102" i="13"/>
  <c r="F102" i="13"/>
  <c r="E102" i="13"/>
  <c r="D102" i="13"/>
  <c r="C102" i="13"/>
  <c r="B92" i="13"/>
  <c r="B91" i="13"/>
  <c r="B90" i="13"/>
  <c r="B89" i="13"/>
  <c r="B87" i="13"/>
  <c r="B86" i="13"/>
  <c r="B85" i="13"/>
  <c r="B83" i="13"/>
  <c r="B82" i="13"/>
  <c r="U88" i="13"/>
  <c r="T88" i="13"/>
  <c r="S88" i="13"/>
  <c r="R88" i="13"/>
  <c r="Q88" i="13"/>
  <c r="P88" i="13"/>
  <c r="O88" i="13"/>
  <c r="N88" i="13"/>
  <c r="H88" i="13"/>
  <c r="G88" i="13"/>
  <c r="F88" i="13"/>
  <c r="E88" i="13"/>
  <c r="E80" i="13" s="1"/>
  <c r="D88" i="13"/>
  <c r="D80" i="13" s="1"/>
  <c r="C88" i="13"/>
  <c r="U84" i="13"/>
  <c r="U81" i="13" s="1"/>
  <c r="T84" i="13"/>
  <c r="T81" i="13" s="1"/>
  <c r="S84" i="13"/>
  <c r="S81" i="13" s="1"/>
  <c r="R84" i="13"/>
  <c r="R81" i="13" s="1"/>
  <c r="Q84" i="13"/>
  <c r="Q81" i="13" s="1"/>
  <c r="P84" i="13"/>
  <c r="P81" i="13" s="1"/>
  <c r="O84" i="13"/>
  <c r="O81" i="13" s="1"/>
  <c r="N84" i="13"/>
  <c r="N81" i="13" s="1"/>
  <c r="J84" i="13"/>
  <c r="J81" i="13" s="1"/>
  <c r="J80" i="13" s="1"/>
  <c r="I84" i="13"/>
  <c r="H84" i="13"/>
  <c r="H81" i="13" s="1"/>
  <c r="G84" i="13"/>
  <c r="G81" i="13" s="1"/>
  <c r="F84" i="13"/>
  <c r="F81" i="13" s="1"/>
  <c r="C84" i="13"/>
  <c r="C81" i="13" s="1"/>
  <c r="L80" i="13"/>
  <c r="K80" i="13"/>
  <c r="U77" i="13"/>
  <c r="S77" i="13"/>
  <c r="Q77" i="13"/>
  <c r="O77" i="13"/>
  <c r="B75" i="13"/>
  <c r="B72" i="13"/>
  <c r="B71" i="13"/>
  <c r="B70" i="13"/>
  <c r="B69" i="13"/>
  <c r="B68" i="13"/>
  <c r="B67" i="13"/>
  <c r="B66" i="13"/>
  <c r="B65" i="13"/>
  <c r="B64" i="13"/>
  <c r="B63" i="13"/>
  <c r="B62" i="13"/>
  <c r="B59" i="13"/>
  <c r="B58" i="13"/>
  <c r="B57" i="13"/>
  <c r="B56" i="13"/>
  <c r="B55" i="13"/>
  <c r="B53" i="13"/>
  <c r="B52" i="13"/>
  <c r="B50" i="13"/>
  <c r="B49" i="13"/>
  <c r="B47" i="13"/>
  <c r="B46" i="13"/>
  <c r="B45" i="13"/>
  <c r="B43" i="13"/>
  <c r="B42" i="13"/>
  <c r="B41" i="13"/>
  <c r="B39" i="13"/>
  <c r="B38" i="13"/>
  <c r="B37" i="13"/>
  <c r="B36" i="13"/>
  <c r="B35" i="13"/>
  <c r="B34" i="13"/>
  <c r="B32" i="13"/>
  <c r="B31" i="13"/>
  <c r="B30" i="13"/>
  <c r="B29" i="13"/>
  <c r="B28" i="13"/>
  <c r="B27" i="13"/>
  <c r="B25" i="13"/>
  <c r="B24" i="13"/>
  <c r="B23" i="13"/>
  <c r="B22" i="13" s="1"/>
  <c r="T61" i="13"/>
  <c r="T60" i="13" s="1"/>
  <c r="R61" i="13"/>
  <c r="R60" i="13"/>
  <c r="P61" i="13"/>
  <c r="P60" i="13" s="1"/>
  <c r="N61" i="13"/>
  <c r="N60" i="13" s="1"/>
  <c r="J61" i="13"/>
  <c r="J60" i="13" s="1"/>
  <c r="I61" i="13"/>
  <c r="I60" i="13" s="1"/>
  <c r="H61" i="13"/>
  <c r="H60" i="13" s="1"/>
  <c r="G61" i="13"/>
  <c r="G60" i="13" s="1"/>
  <c r="F61" i="13"/>
  <c r="F60" i="13" s="1"/>
  <c r="E61" i="13"/>
  <c r="E60" i="13" s="1"/>
  <c r="D61" i="13"/>
  <c r="D60" i="13" s="1"/>
  <c r="C61" i="13"/>
  <c r="C60" i="13" s="1"/>
  <c r="L60" i="13"/>
  <c r="K60" i="13"/>
  <c r="T54" i="13"/>
  <c r="R54" i="13"/>
  <c r="P54" i="13"/>
  <c r="N54" i="13"/>
  <c r="L54" i="13"/>
  <c r="K54" i="13"/>
  <c r="J54" i="13"/>
  <c r="I54" i="13"/>
  <c r="H54" i="13"/>
  <c r="G54" i="13"/>
  <c r="F54" i="13"/>
  <c r="E54" i="13"/>
  <c r="D54" i="13"/>
  <c r="C54" i="13"/>
  <c r="T51" i="13"/>
  <c r="R51" i="13"/>
  <c r="P51" i="13"/>
  <c r="N51" i="13"/>
  <c r="L51" i="13"/>
  <c r="K51" i="13"/>
  <c r="J51" i="13"/>
  <c r="I51" i="13"/>
  <c r="H51" i="13"/>
  <c r="G51" i="13"/>
  <c r="F51" i="13"/>
  <c r="E51" i="13"/>
  <c r="D51" i="13"/>
  <c r="C51" i="13"/>
  <c r="T48" i="13"/>
  <c r="R48" i="13"/>
  <c r="P48" i="13"/>
  <c r="N48" i="13"/>
  <c r="L48" i="13"/>
  <c r="K48" i="13"/>
  <c r="J48" i="13"/>
  <c r="I48" i="13"/>
  <c r="H48" i="13"/>
  <c r="G48" i="13"/>
  <c r="F48" i="13"/>
  <c r="E48" i="13"/>
  <c r="D48" i="13"/>
  <c r="C48" i="13"/>
  <c r="T44" i="13"/>
  <c r="R44" i="13"/>
  <c r="P44" i="13"/>
  <c r="N44" i="13"/>
  <c r="L44" i="13"/>
  <c r="K44" i="13"/>
  <c r="J44" i="13"/>
  <c r="I44" i="13"/>
  <c r="H44" i="13"/>
  <c r="G44" i="13"/>
  <c r="F44" i="13"/>
  <c r="E44" i="13"/>
  <c r="D44" i="13"/>
  <c r="C44" i="13"/>
  <c r="T40" i="13"/>
  <c r="R40" i="13"/>
  <c r="P40" i="13"/>
  <c r="N40" i="13"/>
  <c r="L40" i="13"/>
  <c r="K40" i="13"/>
  <c r="J40" i="13"/>
  <c r="I40" i="13"/>
  <c r="H40" i="13"/>
  <c r="G40" i="13"/>
  <c r="F40" i="13"/>
  <c r="E40" i="13"/>
  <c r="D40" i="13"/>
  <c r="C40" i="13"/>
  <c r="T33" i="13"/>
  <c r="R33" i="13"/>
  <c r="P33" i="13"/>
  <c r="N33" i="13"/>
  <c r="L33" i="13"/>
  <c r="K33" i="13"/>
  <c r="J33" i="13"/>
  <c r="I33" i="13"/>
  <c r="H33" i="13"/>
  <c r="G33" i="13"/>
  <c r="F33" i="13"/>
  <c r="E33" i="13"/>
  <c r="D33" i="13"/>
  <c r="C33" i="13"/>
  <c r="T26" i="13"/>
  <c r="R26" i="13"/>
  <c r="P26" i="13"/>
  <c r="N26" i="13"/>
  <c r="L26" i="13"/>
  <c r="K26" i="13"/>
  <c r="J26" i="13"/>
  <c r="I26" i="13"/>
  <c r="H26" i="13"/>
  <c r="G26" i="13"/>
  <c r="F26" i="13"/>
  <c r="E26" i="13"/>
  <c r="D26" i="13"/>
  <c r="C26" i="13"/>
  <c r="T22" i="13"/>
  <c r="R22" i="13"/>
  <c r="P22" i="13"/>
  <c r="N22" i="13"/>
  <c r="L22" i="13"/>
  <c r="K22" i="13"/>
  <c r="J22" i="13"/>
  <c r="I22" i="13"/>
  <c r="H22" i="13"/>
  <c r="G22" i="13"/>
  <c r="F22" i="13"/>
  <c r="E22" i="13"/>
  <c r="D22" i="13"/>
  <c r="C22" i="13"/>
  <c r="E113" i="14" l="1"/>
  <c r="C48" i="14"/>
  <c r="C104" i="14"/>
  <c r="S43" i="23"/>
  <c r="AJ43" i="23"/>
  <c r="BA43" i="23"/>
  <c r="BA49" i="23" s="1"/>
  <c r="BA51" i="23" s="1"/>
  <c r="CP43" i="23"/>
  <c r="CP49" i="23" s="1"/>
  <c r="CP51" i="23" s="1"/>
  <c r="DG43" i="23"/>
  <c r="DG49" i="23" s="1"/>
  <c r="DG51" i="23" s="1"/>
  <c r="DX43" i="23"/>
  <c r="DX49" i="23" s="1"/>
  <c r="DX51" i="23" s="1"/>
  <c r="C132" i="14"/>
  <c r="D132" i="14" s="1"/>
  <c r="T132" i="14" s="1"/>
  <c r="C36" i="14"/>
  <c r="D36" i="14" s="1"/>
  <c r="T36" i="14" s="1"/>
  <c r="C53" i="14"/>
  <c r="D53" i="14" s="1"/>
  <c r="T53" i="14" s="1"/>
  <c r="C58" i="14"/>
  <c r="D58" i="14" s="1"/>
  <c r="T58" i="14" s="1"/>
  <c r="C78" i="14"/>
  <c r="D78" i="14" s="1"/>
  <c r="T78" i="14" s="1"/>
  <c r="C83" i="14"/>
  <c r="D83" i="14" s="1"/>
  <c r="T83" i="14" s="1"/>
  <c r="C37" i="14"/>
  <c r="D37" i="14" s="1"/>
  <c r="T37" i="14" s="1"/>
  <c r="E18" i="17"/>
  <c r="B126" i="13"/>
  <c r="C33" i="14"/>
  <c r="D33" i="14" s="1"/>
  <c r="T33" i="14" s="1"/>
  <c r="C55" i="14"/>
  <c r="D55" i="14" s="1"/>
  <c r="T55" i="14" s="1"/>
  <c r="C80" i="14"/>
  <c r="D80" i="14" s="1"/>
  <c r="T80" i="14" s="1"/>
  <c r="P46" i="17"/>
  <c r="H60" i="17"/>
  <c r="E30" i="15"/>
  <c r="E30" i="20" s="1"/>
  <c r="E177" i="20" s="1"/>
  <c r="B51" i="13"/>
  <c r="E35" i="14"/>
  <c r="K96" i="14"/>
  <c r="C116" i="14"/>
  <c r="D116" i="14" s="1"/>
  <c r="T116" i="14" s="1"/>
  <c r="B54" i="13"/>
  <c r="E38" i="14"/>
  <c r="F70" i="20"/>
  <c r="I69" i="27"/>
  <c r="C128" i="14"/>
  <c r="D128" i="14" s="1"/>
  <c r="T128" i="14" s="1"/>
  <c r="C133" i="14"/>
  <c r="D133" i="14" s="1"/>
  <c r="T133" i="14" s="1"/>
  <c r="F56" i="20"/>
  <c r="R80" i="13"/>
  <c r="M96" i="14"/>
  <c r="D43" i="23"/>
  <c r="D49" i="23" s="1"/>
  <c r="D51" i="23" s="1"/>
  <c r="T43" i="23"/>
  <c r="T49" i="23" s="1"/>
  <c r="T51" i="23" s="1"/>
  <c r="AK43" i="23"/>
  <c r="AK49" i="23" s="1"/>
  <c r="AK51" i="23" s="1"/>
  <c r="BB43" i="23"/>
  <c r="BB49" i="23" s="1"/>
  <c r="BB51" i="23" s="1"/>
  <c r="CQ43" i="23"/>
  <c r="CQ49" i="23" s="1"/>
  <c r="DH43" i="23"/>
  <c r="DH49" i="23" s="1"/>
  <c r="DH51" i="23" s="1"/>
  <c r="DY43" i="23"/>
  <c r="DY49" i="23" s="1"/>
  <c r="DY51" i="23" s="1"/>
  <c r="E38" i="16"/>
  <c r="C93" i="14"/>
  <c r="D93" i="14" s="1"/>
  <c r="T93" i="14" s="1"/>
  <c r="B61" i="13"/>
  <c r="B60" i="13" s="1"/>
  <c r="E120" i="17"/>
  <c r="D77" i="17"/>
  <c r="H43" i="23"/>
  <c r="H49" i="23" s="1"/>
  <c r="X43" i="23"/>
  <c r="X49" i="23" s="1"/>
  <c r="X51" i="23" s="1"/>
  <c r="AO43" i="23"/>
  <c r="AO49" i="23" s="1"/>
  <c r="CE43" i="23"/>
  <c r="CE49" i="23" s="1"/>
  <c r="CE51" i="23" s="1"/>
  <c r="CU43" i="23"/>
  <c r="CU49" i="23" s="1"/>
  <c r="CU51" i="23" s="1"/>
  <c r="DL43" i="23"/>
  <c r="DL49" i="23" s="1"/>
  <c r="DL51" i="23" s="1"/>
  <c r="B40" i="13"/>
  <c r="C12" i="14"/>
  <c r="D12" i="14" s="1"/>
  <c r="T12" i="14" s="1"/>
  <c r="N25" i="22"/>
  <c r="F80" i="13"/>
  <c r="F25" i="22"/>
  <c r="G19" i="22"/>
  <c r="G20" i="22" s="1"/>
  <c r="G25" i="22"/>
  <c r="H25" i="22"/>
  <c r="S19" i="22"/>
  <c r="S20" i="22" s="1"/>
  <c r="B48" i="13"/>
  <c r="S25" i="22"/>
  <c r="O19" i="22"/>
  <c r="O20" i="22" s="1"/>
  <c r="Q25" i="22"/>
  <c r="C123" i="15"/>
  <c r="C91" i="14"/>
  <c r="D91" i="14" s="1"/>
  <c r="T91" i="14" s="1"/>
  <c r="C102" i="14"/>
  <c r="D102" i="14" s="1"/>
  <c r="T102" i="14" s="1"/>
  <c r="C127" i="14"/>
  <c r="D127" i="14" s="1"/>
  <c r="T127" i="14" s="1"/>
  <c r="D48" i="14"/>
  <c r="T48" i="14" s="1"/>
  <c r="J131" i="14"/>
  <c r="J124" i="14" s="1"/>
  <c r="C22" i="14"/>
  <c r="D22" i="14" s="1"/>
  <c r="T22" i="14" s="1"/>
  <c r="G96" i="14"/>
  <c r="C109" i="14"/>
  <c r="D109" i="14" s="1"/>
  <c r="T109" i="14" s="1"/>
  <c r="C129" i="14"/>
  <c r="D129" i="14" s="1"/>
  <c r="T129" i="14" s="1"/>
  <c r="C134" i="14"/>
  <c r="O25" i="22"/>
  <c r="P19" i="22"/>
  <c r="P20" i="22" s="1"/>
  <c r="R19" i="22"/>
  <c r="R20" i="22" s="1"/>
  <c r="R25" i="22"/>
  <c r="J19" i="22"/>
  <c r="J20" i="22" s="1"/>
  <c r="T25" i="22"/>
  <c r="T19" i="22"/>
  <c r="T20" i="22" s="1"/>
  <c r="J25" i="22"/>
  <c r="V19" i="22"/>
  <c r="V20" i="22" s="1"/>
  <c r="K19" i="22"/>
  <c r="K20" i="22" s="1"/>
  <c r="V25" i="22"/>
  <c r="I19" i="22"/>
  <c r="I20" i="22" s="1"/>
  <c r="L19" i="22"/>
  <c r="L20" i="22" s="1"/>
  <c r="W19" i="22"/>
  <c r="W20" i="22" s="1"/>
  <c r="L25" i="22"/>
  <c r="X19" i="22"/>
  <c r="X20" i="22" s="1"/>
  <c r="H23" i="22"/>
  <c r="P23" i="22"/>
  <c r="N19" i="22"/>
  <c r="N20" i="22" s="1"/>
  <c r="Y19" i="22"/>
  <c r="Y20" i="22" s="1"/>
  <c r="M25" i="22"/>
  <c r="W25" i="22"/>
  <c r="I81" i="13"/>
  <c r="I80" i="13" s="1"/>
  <c r="C82" i="14"/>
  <c r="D82" i="14" s="1"/>
  <c r="T82" i="14" s="1"/>
  <c r="D54" i="14"/>
  <c r="T54" i="14" s="1"/>
  <c r="P11" i="14"/>
  <c r="O23" i="22"/>
  <c r="BH43" i="24"/>
  <c r="BH49" i="24" s="1"/>
  <c r="BH51" i="24" s="1"/>
  <c r="BY43" i="24"/>
  <c r="BY49" i="24" s="1"/>
  <c r="BY51" i="24" s="1"/>
  <c r="DS43" i="24"/>
  <c r="DS49" i="24" s="1"/>
  <c r="DS51" i="24" s="1"/>
  <c r="I24" i="14"/>
  <c r="C34" i="14"/>
  <c r="D34" i="14" s="1"/>
  <c r="T34" i="14" s="1"/>
  <c r="C62" i="14"/>
  <c r="D62" i="14" s="1"/>
  <c r="T62" i="14" s="1"/>
  <c r="C67" i="14"/>
  <c r="D67" i="14" s="1"/>
  <c r="T67" i="14" s="1"/>
  <c r="C72" i="14"/>
  <c r="D72" i="14" s="1"/>
  <c r="T72" i="14" s="1"/>
  <c r="C112" i="14"/>
  <c r="D112" i="14" s="1"/>
  <c r="T112" i="14" s="1"/>
  <c r="C117" i="14"/>
  <c r="D117" i="14" s="1"/>
  <c r="T117" i="14" s="1"/>
  <c r="E97" i="15"/>
  <c r="E97" i="20" s="1"/>
  <c r="G97" i="20" s="1"/>
  <c r="E35" i="17"/>
  <c r="D109" i="17"/>
  <c r="G23" i="22"/>
  <c r="BI43" i="24"/>
  <c r="BI49" i="24" s="1"/>
  <c r="BI51" i="24" s="1"/>
  <c r="N41" i="27"/>
  <c r="D91" i="17"/>
  <c r="S49" i="23"/>
  <c r="S51" i="23" s="1"/>
  <c r="AJ49" i="23"/>
  <c r="AJ51" i="23" s="1"/>
  <c r="AS43" i="24"/>
  <c r="AS49" i="24" s="1"/>
  <c r="AS51" i="24" s="1"/>
  <c r="BJ43" i="24"/>
  <c r="BJ49" i="24" s="1"/>
  <c r="BJ51" i="24" s="1"/>
  <c r="DD43" i="24"/>
  <c r="DD49" i="24" s="1"/>
  <c r="DU43" i="24"/>
  <c r="DU49" i="24" s="1"/>
  <c r="DU51" i="24" s="1"/>
  <c r="EL43" i="24"/>
  <c r="EL49" i="24" s="1"/>
  <c r="EL51" i="24" s="1"/>
  <c r="K92" i="17"/>
  <c r="K85" i="17" s="1"/>
  <c r="AT43" i="24"/>
  <c r="AT49" i="24" s="1"/>
  <c r="AT51" i="24" s="1"/>
  <c r="BK43" i="24"/>
  <c r="BK49" i="24" s="1"/>
  <c r="BK51" i="24" s="1"/>
  <c r="DE43" i="24"/>
  <c r="DE49" i="24" s="1"/>
  <c r="DE51" i="24" s="1"/>
  <c r="DV43" i="24"/>
  <c r="DV49" i="24" s="1"/>
  <c r="DV51" i="24" s="1"/>
  <c r="EY34" i="24"/>
  <c r="D111" i="17"/>
  <c r="D73" i="17"/>
  <c r="D32" i="17"/>
  <c r="D75" i="17"/>
  <c r="AU43" i="24"/>
  <c r="AU49" i="24" s="1"/>
  <c r="AU51" i="24" s="1"/>
  <c r="BL43" i="24"/>
  <c r="BL49" i="24" s="1"/>
  <c r="BL51" i="24" s="1"/>
  <c r="DF43" i="24"/>
  <c r="DF49" i="24" s="1"/>
  <c r="DF51" i="24" s="1"/>
  <c r="DW43" i="24"/>
  <c r="DW49" i="24" s="1"/>
  <c r="DW51" i="24" s="1"/>
  <c r="EO43" i="24"/>
  <c r="EO49" i="24" s="1"/>
  <c r="EO51" i="24" s="1"/>
  <c r="AL43" i="24"/>
  <c r="AL49" i="24" s="1"/>
  <c r="AL51" i="24" s="1"/>
  <c r="BU43" i="24"/>
  <c r="BU49" i="24" s="1"/>
  <c r="BU51" i="24" s="1"/>
  <c r="DN43" i="24"/>
  <c r="DN49" i="24" s="1"/>
  <c r="DN51" i="24" s="1"/>
  <c r="EF43" i="24"/>
  <c r="EF49" i="24" s="1"/>
  <c r="EF51" i="24" s="1"/>
  <c r="EW43" i="24"/>
  <c r="EW49" i="24" s="1"/>
  <c r="EW51" i="24" s="1"/>
  <c r="J21" i="14"/>
  <c r="T80" i="13"/>
  <c r="B26" i="13"/>
  <c r="P96" i="14"/>
  <c r="G110" i="14"/>
  <c r="D112" i="17"/>
  <c r="K60" i="14"/>
  <c r="C89" i="14"/>
  <c r="D89" i="14" s="1"/>
  <c r="T89" i="14" s="1"/>
  <c r="C94" i="14"/>
  <c r="D94" i="14" s="1"/>
  <c r="T94" i="14" s="1"/>
  <c r="C100" i="14"/>
  <c r="D100" i="14" s="1"/>
  <c r="T100" i="14" s="1"/>
  <c r="C119" i="14"/>
  <c r="D119" i="14" s="1"/>
  <c r="T119" i="14" s="1"/>
  <c r="D76" i="17"/>
  <c r="AV43" i="24"/>
  <c r="AV49" i="24" s="1"/>
  <c r="AV51" i="24" s="1"/>
  <c r="BM43" i="24"/>
  <c r="BM49" i="24" s="1"/>
  <c r="BM51" i="24" s="1"/>
  <c r="DG43" i="24"/>
  <c r="DG49" i="24" s="1"/>
  <c r="DG51" i="24" s="1"/>
  <c r="DX43" i="24"/>
  <c r="DX49" i="24" s="1"/>
  <c r="DX51" i="24" s="1"/>
  <c r="EP43" i="24"/>
  <c r="EP49" i="24" s="1"/>
  <c r="EP51" i="24" s="1"/>
  <c r="AM43" i="24"/>
  <c r="AM49" i="24" s="1"/>
  <c r="AM51" i="24" s="1"/>
  <c r="BV43" i="24"/>
  <c r="BV49" i="24" s="1"/>
  <c r="BV51" i="24" s="1"/>
  <c r="K25" i="22"/>
  <c r="U19" i="22"/>
  <c r="U20" i="22" s="1"/>
  <c r="EA38" i="24"/>
  <c r="O46" i="14"/>
  <c r="N96" i="14"/>
  <c r="D59" i="17"/>
  <c r="D79" i="17"/>
  <c r="AF43" i="24"/>
  <c r="AF49" i="24" s="1"/>
  <c r="AW43" i="24"/>
  <c r="AW49" i="24" s="1"/>
  <c r="AW51" i="24" s="1"/>
  <c r="BN43" i="24"/>
  <c r="BN49" i="24" s="1"/>
  <c r="BN51" i="24" s="1"/>
  <c r="DH43" i="24"/>
  <c r="DH49" i="24" s="1"/>
  <c r="DH51" i="24" s="1"/>
  <c r="DY43" i="24"/>
  <c r="DY49" i="24" s="1"/>
  <c r="DY51" i="24" s="1"/>
  <c r="EQ43" i="24"/>
  <c r="EQ49" i="24" s="1"/>
  <c r="EQ51" i="24" s="1"/>
  <c r="AN43" i="24"/>
  <c r="AN49" i="24" s="1"/>
  <c r="AN51" i="24" s="1"/>
  <c r="BF43" i="24"/>
  <c r="BF49" i="24" s="1"/>
  <c r="BF51" i="24" s="1"/>
  <c r="DQ43" i="24"/>
  <c r="DQ49" i="24" s="1"/>
  <c r="DQ51" i="24" s="1"/>
  <c r="BO38" i="24"/>
  <c r="E70" i="14"/>
  <c r="E60" i="14" s="1"/>
  <c r="D42" i="14"/>
  <c r="T42" i="14" s="1"/>
  <c r="P46" i="14"/>
  <c r="O96" i="14"/>
  <c r="F106" i="20"/>
  <c r="D51" i="16"/>
  <c r="K38" i="17"/>
  <c r="AG43" i="24"/>
  <c r="AG49" i="24" s="1"/>
  <c r="AG51" i="24" s="1"/>
  <c r="BP43" i="24"/>
  <c r="BP49" i="24" s="1"/>
  <c r="DI43" i="24"/>
  <c r="DI49" i="24" s="1"/>
  <c r="DI51" i="24" s="1"/>
  <c r="DZ43" i="24"/>
  <c r="DZ49" i="24" s="1"/>
  <c r="DZ51" i="24" s="1"/>
  <c r="ER43" i="24"/>
  <c r="ER49" i="24" s="1"/>
  <c r="ER51" i="24" s="1"/>
  <c r="AO43" i="24"/>
  <c r="AO49" i="24" s="1"/>
  <c r="AO51" i="24" s="1"/>
  <c r="BG43" i="24"/>
  <c r="BG49" i="24" s="1"/>
  <c r="BG51" i="24" s="1"/>
  <c r="BX43" i="24"/>
  <c r="BX49" i="24" s="1"/>
  <c r="BX51" i="24" s="1"/>
  <c r="DR43" i="24"/>
  <c r="DR49" i="24" s="1"/>
  <c r="DR51" i="24" s="1"/>
  <c r="E116" i="15"/>
  <c r="E116" i="20" s="1"/>
  <c r="G116" i="20" s="1"/>
  <c r="D30" i="16"/>
  <c r="D72" i="16"/>
  <c r="D112" i="16"/>
  <c r="E130" i="15"/>
  <c r="E130" i="20" s="1"/>
  <c r="G130" i="20" s="1"/>
  <c r="D40" i="17"/>
  <c r="D62" i="17"/>
  <c r="K81" i="17"/>
  <c r="K74" i="17" s="1"/>
  <c r="K99" i="17"/>
  <c r="G11" i="14"/>
  <c r="C27" i="14"/>
  <c r="D27" i="14" s="1"/>
  <c r="T27" i="14" s="1"/>
  <c r="C43" i="14"/>
  <c r="D43" i="14" s="1"/>
  <c r="T43" i="14" s="1"/>
  <c r="C69" i="14"/>
  <c r="D69" i="14" s="1"/>
  <c r="T69" i="14" s="1"/>
  <c r="F35" i="20"/>
  <c r="F182" i="20" s="1"/>
  <c r="D53" i="16"/>
  <c r="E132" i="15"/>
  <c r="E132" i="20" s="1"/>
  <c r="G132" i="20" s="1"/>
  <c r="D42" i="17"/>
  <c r="D119" i="17"/>
  <c r="I154" i="27"/>
  <c r="M60" i="14"/>
  <c r="N60" i="14"/>
  <c r="D13" i="16"/>
  <c r="D84" i="17"/>
  <c r="EZ66" i="23"/>
  <c r="E92" i="14"/>
  <c r="E85" i="14" s="1"/>
  <c r="Q80" i="13"/>
  <c r="B84" i="13"/>
  <c r="B81" i="13" s="1"/>
  <c r="J38" i="14"/>
  <c r="O60" i="14"/>
  <c r="E23" i="15"/>
  <c r="E23" i="20" s="1"/>
  <c r="G23" i="20" s="1"/>
  <c r="E41" i="16"/>
  <c r="E63" i="16"/>
  <c r="E38" i="17"/>
  <c r="N55" i="27"/>
  <c r="G80" i="13"/>
  <c r="E99" i="14"/>
  <c r="B44" i="13"/>
  <c r="J18" i="14"/>
  <c r="C40" i="14"/>
  <c r="D40" i="14" s="1"/>
  <c r="T40" i="14" s="1"/>
  <c r="C47" i="14"/>
  <c r="D47" i="14" s="1"/>
  <c r="T47" i="14" s="1"/>
  <c r="C52" i="14"/>
  <c r="D52" i="14" s="1"/>
  <c r="T52" i="14" s="1"/>
  <c r="C77" i="14"/>
  <c r="D77" i="14" s="1"/>
  <c r="T77" i="14" s="1"/>
  <c r="C139" i="14"/>
  <c r="D139" i="14" s="1"/>
  <c r="T139" i="14" s="1"/>
  <c r="C144" i="14"/>
  <c r="D144" i="14" s="1"/>
  <c r="T144" i="14" s="1"/>
  <c r="F120" i="20"/>
  <c r="D104" i="17"/>
  <c r="M19" i="22"/>
  <c r="M20" i="22" s="1"/>
  <c r="U25" i="22"/>
  <c r="H19" i="22"/>
  <c r="H20" i="22" s="1"/>
  <c r="Q19" i="22"/>
  <c r="Q20" i="22" s="1"/>
  <c r="Y25" i="22"/>
  <c r="U80" i="13"/>
  <c r="L99" i="13"/>
  <c r="L122" i="13" s="1"/>
  <c r="N11" i="17"/>
  <c r="L110" i="17"/>
  <c r="AL43" i="23"/>
  <c r="AL49" i="23" s="1"/>
  <c r="N96" i="16"/>
  <c r="C26" i="14"/>
  <c r="D26" i="14" s="1"/>
  <c r="T26" i="14" s="1"/>
  <c r="S28" i="16"/>
  <c r="L28" i="16"/>
  <c r="D137" i="16"/>
  <c r="G28" i="16"/>
  <c r="N28" i="16"/>
  <c r="D138" i="16"/>
  <c r="J43" i="23"/>
  <c r="J49" i="23" s="1"/>
  <c r="Z43" i="23"/>
  <c r="Z49" i="23" s="1"/>
  <c r="AR43" i="23"/>
  <c r="AR49" i="23" s="1"/>
  <c r="CG43" i="23"/>
  <c r="CG49" i="23" s="1"/>
  <c r="CG51" i="23" s="1"/>
  <c r="CW43" i="23"/>
  <c r="CW49" i="23" s="1"/>
  <c r="CW51" i="23" s="1"/>
  <c r="DN43" i="23"/>
  <c r="DN49" i="23" s="1"/>
  <c r="DN51" i="23" s="1"/>
  <c r="D95" i="14"/>
  <c r="T95" i="14" s="1"/>
  <c r="C13" i="14"/>
  <c r="D13" i="14" s="1"/>
  <c r="T13" i="14" s="1"/>
  <c r="C130" i="14"/>
  <c r="D130" i="14" s="1"/>
  <c r="T130" i="14" s="1"/>
  <c r="E70" i="16"/>
  <c r="H28" i="16"/>
  <c r="D16" i="16"/>
  <c r="J96" i="17"/>
  <c r="K21" i="17"/>
  <c r="D65" i="17"/>
  <c r="D83" i="17"/>
  <c r="K43" i="23"/>
  <c r="K49" i="23" s="1"/>
  <c r="AA43" i="23"/>
  <c r="AS43" i="23"/>
  <c r="AS49" i="23" s="1"/>
  <c r="AS51" i="23" s="1"/>
  <c r="CH43" i="23"/>
  <c r="CH49" i="23" s="1"/>
  <c r="CH51" i="23" s="1"/>
  <c r="CX43" i="23"/>
  <c r="CX49" i="23" s="1"/>
  <c r="CX51" i="23" s="1"/>
  <c r="K23" i="22"/>
  <c r="I83" i="27"/>
  <c r="I126" i="27"/>
  <c r="I182" i="27"/>
  <c r="D122" i="16"/>
  <c r="E24" i="17"/>
  <c r="EZ69" i="24"/>
  <c r="C84" i="14"/>
  <c r="D84" i="14" s="1"/>
  <c r="T84" i="14" s="1"/>
  <c r="N28" i="14"/>
  <c r="Q11" i="16"/>
  <c r="EZ46" i="24"/>
  <c r="H60" i="14"/>
  <c r="E145" i="15"/>
  <c r="E145" i="20" s="1"/>
  <c r="G145" i="20" s="1"/>
  <c r="K110" i="14"/>
  <c r="D64" i="16"/>
  <c r="DI43" i="23"/>
  <c r="DI49" i="23" s="1"/>
  <c r="DI51" i="23" s="1"/>
  <c r="N110" i="17"/>
  <c r="D117" i="16"/>
  <c r="J41" i="14"/>
  <c r="E81" i="14"/>
  <c r="E74" i="14" s="1"/>
  <c r="C15" i="14"/>
  <c r="D15" i="14" s="1"/>
  <c r="T15" i="14" s="1"/>
  <c r="C20" i="14"/>
  <c r="D20" i="14" s="1"/>
  <c r="T20" i="14" s="1"/>
  <c r="F38" i="20"/>
  <c r="F183" i="20" s="1"/>
  <c r="E84" i="15"/>
  <c r="E84" i="20" s="1"/>
  <c r="G84" i="20" s="1"/>
  <c r="D140" i="17"/>
  <c r="G60" i="17"/>
  <c r="CL49" i="23"/>
  <c r="CL51" i="23" s="1"/>
  <c r="DB49" i="23"/>
  <c r="DB51" i="23" s="1"/>
  <c r="DT49" i="23"/>
  <c r="DT51" i="23" s="1"/>
  <c r="N83" i="27"/>
  <c r="N182" i="27"/>
  <c r="K49" i="16"/>
  <c r="H11" i="14"/>
  <c r="J11" i="16"/>
  <c r="E24" i="14"/>
  <c r="D90" i="14"/>
  <c r="T90" i="14" s="1"/>
  <c r="E92" i="16"/>
  <c r="E85" i="16" s="1"/>
  <c r="E112" i="15"/>
  <c r="E112" i="20" s="1"/>
  <c r="G112" i="20" s="1"/>
  <c r="D44" i="16"/>
  <c r="P43" i="23"/>
  <c r="P49" i="23" s="1"/>
  <c r="AG43" i="23"/>
  <c r="AG49" i="23" s="1"/>
  <c r="AX43" i="23"/>
  <c r="AX49" i="23" s="1"/>
  <c r="AX51" i="23" s="1"/>
  <c r="CM43" i="23"/>
  <c r="CM49" i="23" s="1"/>
  <c r="CM51" i="23" s="1"/>
  <c r="DD43" i="23"/>
  <c r="DD49" i="23" s="1"/>
  <c r="DU43" i="23"/>
  <c r="DU49" i="23" s="1"/>
  <c r="DU51" i="23" s="1"/>
  <c r="BW43" i="24"/>
  <c r="BW49" i="24" s="1"/>
  <c r="BW51" i="24" s="1"/>
  <c r="R96" i="16"/>
  <c r="C51" i="14"/>
  <c r="D51" i="14" s="1"/>
  <c r="T51" i="14" s="1"/>
  <c r="I46" i="16"/>
  <c r="C16" i="14"/>
  <c r="D16" i="14" s="1"/>
  <c r="T16" i="14" s="1"/>
  <c r="J35" i="14"/>
  <c r="J81" i="14"/>
  <c r="J74" i="14" s="1"/>
  <c r="C125" i="14"/>
  <c r="D125" i="14" s="1"/>
  <c r="T125" i="14" s="1"/>
  <c r="D47" i="16"/>
  <c r="Q46" i="17"/>
  <c r="I60" i="17"/>
  <c r="K49" i="17"/>
  <c r="D108" i="17"/>
  <c r="D128" i="17"/>
  <c r="AU43" i="23"/>
  <c r="AU49" i="23" s="1"/>
  <c r="AU51" i="23" s="1"/>
  <c r="CJ43" i="23"/>
  <c r="CJ49" i="23" s="1"/>
  <c r="CJ51" i="23" s="1"/>
  <c r="CZ43" i="23"/>
  <c r="CZ49" i="23" s="1"/>
  <c r="CZ51" i="23" s="1"/>
  <c r="AV43" i="23"/>
  <c r="AV49" i="23" s="1"/>
  <c r="AV51" i="23" s="1"/>
  <c r="DA43" i="23"/>
  <c r="DA49" i="23" s="1"/>
  <c r="DA51" i="23" s="1"/>
  <c r="DS43" i="23"/>
  <c r="DS49" i="23" s="1"/>
  <c r="DS51" i="23" s="1"/>
  <c r="DO47" i="23"/>
  <c r="Q43" i="23"/>
  <c r="Q49" i="23" s="1"/>
  <c r="Q51" i="23" s="1"/>
  <c r="AH43" i="23"/>
  <c r="AH49" i="23" s="1"/>
  <c r="AY43" i="23"/>
  <c r="AY49" i="23" s="1"/>
  <c r="AY51" i="23" s="1"/>
  <c r="CN43" i="23"/>
  <c r="CN49" i="23" s="1"/>
  <c r="CN51" i="23" s="1"/>
  <c r="DE43" i="23"/>
  <c r="DE49" i="23" s="1"/>
  <c r="DE51" i="23" s="1"/>
  <c r="DV43" i="23"/>
  <c r="DV49" i="23" s="1"/>
  <c r="DV51" i="23" s="1"/>
  <c r="DR43" i="23"/>
  <c r="DR49" i="23" s="1"/>
  <c r="DR51" i="23" s="1"/>
  <c r="CK43" i="23"/>
  <c r="CK49" i="23" s="1"/>
  <c r="CK51" i="23" s="1"/>
  <c r="R43" i="23"/>
  <c r="AI43" i="23"/>
  <c r="AI49" i="23" s="1"/>
  <c r="AZ43" i="23"/>
  <c r="AZ49" i="23" s="1"/>
  <c r="AZ51" i="23" s="1"/>
  <c r="CO43" i="23"/>
  <c r="CO49" i="23" s="1"/>
  <c r="CO51" i="23" s="1"/>
  <c r="DF43" i="23"/>
  <c r="DF49" i="23" s="1"/>
  <c r="DF51" i="23" s="1"/>
  <c r="DW43" i="23"/>
  <c r="DW49" i="23" s="1"/>
  <c r="DW51" i="23" s="1"/>
  <c r="E43" i="23"/>
  <c r="E49" i="23" s="1"/>
  <c r="E51" i="23" s="1"/>
  <c r="U43" i="23"/>
  <c r="U49" i="23" s="1"/>
  <c r="CB43" i="23"/>
  <c r="CB49" i="23" s="1"/>
  <c r="CR43" i="23"/>
  <c r="DZ43" i="23"/>
  <c r="DZ49" i="23" s="1"/>
  <c r="DZ51" i="23" s="1"/>
  <c r="F23" i="22"/>
  <c r="R46" i="17"/>
  <c r="C39" i="17"/>
  <c r="C39" i="15" s="1"/>
  <c r="O28" i="17"/>
  <c r="E21" i="17"/>
  <c r="D58" i="17"/>
  <c r="H46" i="17"/>
  <c r="G110" i="17"/>
  <c r="D145" i="17"/>
  <c r="J60" i="17"/>
  <c r="D141" i="17"/>
  <c r="E123" i="15"/>
  <c r="E123" i="20" s="1"/>
  <c r="G123" i="20" s="1"/>
  <c r="S60" i="17"/>
  <c r="K142" i="17"/>
  <c r="K135" i="17" s="1"/>
  <c r="E113" i="17"/>
  <c r="I46" i="17"/>
  <c r="D127" i="17"/>
  <c r="E41" i="17"/>
  <c r="D34" i="17"/>
  <c r="G11" i="17"/>
  <c r="D14" i="17"/>
  <c r="D15" i="17"/>
  <c r="H96" i="17"/>
  <c r="E115" i="15"/>
  <c r="E115" i="20" s="1"/>
  <c r="G115" i="20" s="1"/>
  <c r="I96" i="17"/>
  <c r="D78" i="17"/>
  <c r="D95" i="17"/>
  <c r="J46" i="16"/>
  <c r="K41" i="16"/>
  <c r="K99" i="16"/>
  <c r="E113" i="16"/>
  <c r="C99" i="16"/>
  <c r="K35" i="16"/>
  <c r="E107" i="15"/>
  <c r="E107" i="20" s="1"/>
  <c r="G107" i="20" s="1"/>
  <c r="E90" i="15"/>
  <c r="E90" i="20" s="1"/>
  <c r="G90" i="20" s="1"/>
  <c r="E49" i="16"/>
  <c r="H60" i="16"/>
  <c r="K24" i="16"/>
  <c r="K63" i="16"/>
  <c r="D121" i="16"/>
  <c r="D140" i="16"/>
  <c r="E40" i="15"/>
  <c r="E40" i="20" s="1"/>
  <c r="G40" i="20" s="1"/>
  <c r="S110" i="16"/>
  <c r="D26" i="16"/>
  <c r="C52" i="16"/>
  <c r="D52" i="16" s="1"/>
  <c r="G110" i="16"/>
  <c r="D48" i="16"/>
  <c r="H110" i="16"/>
  <c r="D141" i="16"/>
  <c r="F199" i="20"/>
  <c r="E35" i="16"/>
  <c r="Q46" i="16"/>
  <c r="D53" i="17"/>
  <c r="K38" i="16"/>
  <c r="D55" i="17"/>
  <c r="EZ69" i="23"/>
  <c r="D98" i="17"/>
  <c r="N99" i="13"/>
  <c r="D59" i="14"/>
  <c r="T59" i="14" s="1"/>
  <c r="E101" i="15"/>
  <c r="E101" i="20" s="1"/>
  <c r="G101" i="20" s="1"/>
  <c r="J11" i="17"/>
  <c r="E55" i="15"/>
  <c r="E55" i="20" s="1"/>
  <c r="G55" i="20" s="1"/>
  <c r="D144" i="16"/>
  <c r="G46" i="17"/>
  <c r="D118" i="17"/>
  <c r="ES43" i="24"/>
  <c r="ES49" i="24" s="1"/>
  <c r="ES51" i="24" s="1"/>
  <c r="L110" i="16"/>
  <c r="E44" i="15"/>
  <c r="E44" i="20" s="1"/>
  <c r="G44" i="20" s="1"/>
  <c r="E106" i="17"/>
  <c r="Q28" i="17"/>
  <c r="N96" i="17"/>
  <c r="D25" i="17"/>
  <c r="D101" i="17"/>
  <c r="N23" i="22"/>
  <c r="EZ71" i="24"/>
  <c r="O80" i="13"/>
  <c r="E21" i="14"/>
  <c r="H46" i="14"/>
  <c r="C61" i="14"/>
  <c r="D61" i="14" s="1"/>
  <c r="T61" i="14" s="1"/>
  <c r="C66" i="14"/>
  <c r="D66" i="14" s="1"/>
  <c r="T66" i="14" s="1"/>
  <c r="I70" i="14"/>
  <c r="C79" i="14"/>
  <c r="J99" i="14"/>
  <c r="C136" i="14"/>
  <c r="D136" i="14" s="1"/>
  <c r="T136" i="14" s="1"/>
  <c r="D14" i="16"/>
  <c r="D89" i="16"/>
  <c r="E136" i="15"/>
  <c r="E136" i="20" s="1"/>
  <c r="G136" i="20" s="1"/>
  <c r="I60" i="16"/>
  <c r="F113" i="20"/>
  <c r="E93" i="15"/>
  <c r="E93" i="20" s="1"/>
  <c r="G93" i="20" s="1"/>
  <c r="O11" i="17"/>
  <c r="O96" i="17"/>
  <c r="D66" i="17"/>
  <c r="K120" i="17"/>
  <c r="I43" i="23"/>
  <c r="I49" i="23" s="1"/>
  <c r="I51" i="23" s="1"/>
  <c r="Y43" i="23"/>
  <c r="Y49" i="23" s="1"/>
  <c r="Y51" i="23" s="1"/>
  <c r="AP43" i="23"/>
  <c r="AP49" i="23" s="1"/>
  <c r="CF43" i="23"/>
  <c r="CF49" i="23" s="1"/>
  <c r="CF51" i="23" s="1"/>
  <c r="CV43" i="23"/>
  <c r="CV49" i="23" s="1"/>
  <c r="CV51" i="23" s="1"/>
  <c r="DM43" i="23"/>
  <c r="DM49" i="23" s="1"/>
  <c r="DM51" i="23" s="1"/>
  <c r="I140" i="27"/>
  <c r="D54" i="17"/>
  <c r="J113" i="14"/>
  <c r="E81" i="16"/>
  <c r="E74" i="16" s="1"/>
  <c r="K21" i="16"/>
  <c r="D17" i="17"/>
  <c r="H80" i="13"/>
  <c r="E131" i="16"/>
  <c r="E124" i="16" s="1"/>
  <c r="D136" i="17"/>
  <c r="D65" i="14"/>
  <c r="T65" i="14" s="1"/>
  <c r="D23" i="17"/>
  <c r="BQ43" i="24"/>
  <c r="BQ49" i="24" s="1"/>
  <c r="BQ51" i="24" s="1"/>
  <c r="EZ70" i="23"/>
  <c r="D65" i="16"/>
  <c r="D116" i="17"/>
  <c r="E54" i="15"/>
  <c r="E54" i="20" s="1"/>
  <c r="G54" i="20" s="1"/>
  <c r="P28" i="17"/>
  <c r="P11" i="17"/>
  <c r="EZ64" i="24"/>
  <c r="Q96" i="14"/>
  <c r="E122" i="15"/>
  <c r="E122" i="20" s="1"/>
  <c r="G122" i="20" s="1"/>
  <c r="S46" i="16"/>
  <c r="L96" i="16"/>
  <c r="P110" i="16"/>
  <c r="E94" i="15"/>
  <c r="E94" i="20" s="1"/>
  <c r="G94" i="20" s="1"/>
  <c r="Q11" i="17"/>
  <c r="D29" i="17"/>
  <c r="C68" i="15"/>
  <c r="N69" i="27"/>
  <c r="C57" i="14"/>
  <c r="D57" i="14" s="1"/>
  <c r="T57" i="14" s="1"/>
  <c r="D129" i="17"/>
  <c r="E98" i="15"/>
  <c r="E98" i="20" s="1"/>
  <c r="G98" i="20" s="1"/>
  <c r="C17" i="14"/>
  <c r="D17" i="14" s="1"/>
  <c r="T17" i="14" s="1"/>
  <c r="EZ66" i="24"/>
  <c r="D134" i="17"/>
  <c r="EZ71" i="23"/>
  <c r="E49" i="14"/>
  <c r="E43" i="15"/>
  <c r="E43" i="20" s="1"/>
  <c r="G43" i="20" s="1"/>
  <c r="AY43" i="24"/>
  <c r="AY49" i="24" s="1"/>
  <c r="AY51" i="24" s="1"/>
  <c r="J137" i="13"/>
  <c r="J140" i="13" s="1"/>
  <c r="L46" i="16"/>
  <c r="O110" i="16"/>
  <c r="S28" i="17"/>
  <c r="D48" i="17"/>
  <c r="B102" i="13"/>
  <c r="M46" i="14"/>
  <c r="E138" i="15"/>
  <c r="E138" i="20" s="1"/>
  <c r="G138" i="20" s="1"/>
  <c r="H99" i="13"/>
  <c r="B133" i="13"/>
  <c r="C25" i="14"/>
  <c r="D25" i="14" s="1"/>
  <c r="T25" i="14" s="1"/>
  <c r="N46" i="14"/>
  <c r="I106" i="14"/>
  <c r="E48" i="15"/>
  <c r="E48" i="20" s="1"/>
  <c r="O46" i="16"/>
  <c r="Q110" i="16"/>
  <c r="K131" i="16"/>
  <c r="K124" i="16" s="1"/>
  <c r="R11" i="17"/>
  <c r="D30" i="17"/>
  <c r="L49" i="23"/>
  <c r="L51" i="23" s="1"/>
  <c r="AB43" i="23"/>
  <c r="AB49" i="23" s="1"/>
  <c r="AB51" i="23" s="1"/>
  <c r="AT43" i="23"/>
  <c r="AT49" i="23" s="1"/>
  <c r="AT51" i="23" s="1"/>
  <c r="CY43" i="23"/>
  <c r="CY49" i="23" s="1"/>
  <c r="CY51" i="23" s="1"/>
  <c r="DQ43" i="23"/>
  <c r="DQ49" i="23" s="1"/>
  <c r="DQ51" i="23" s="1"/>
  <c r="BE43" i="24"/>
  <c r="BE49" i="24" s="1"/>
  <c r="BE51" i="24" s="1"/>
  <c r="EG43" i="24"/>
  <c r="EG49" i="24" s="1"/>
  <c r="EG51" i="24" s="1"/>
  <c r="EX43" i="24"/>
  <c r="EX49" i="24" s="1"/>
  <c r="EX51" i="24" s="1"/>
  <c r="EY47" i="24"/>
  <c r="I168" i="27"/>
  <c r="F166" i="20"/>
  <c r="E19" i="15"/>
  <c r="E19" i="20" s="1"/>
  <c r="G19" i="20" s="1"/>
  <c r="D36" i="17"/>
  <c r="CI49" i="23"/>
  <c r="CI51" i="23" s="1"/>
  <c r="T77" i="13"/>
  <c r="C86" i="15"/>
  <c r="D32" i="14"/>
  <c r="T32" i="14" s="1"/>
  <c r="D133" i="17"/>
  <c r="E142" i="14"/>
  <c r="E135" i="14" s="1"/>
  <c r="C64" i="14"/>
  <c r="D64" i="14" s="1"/>
  <c r="T64" i="14" s="1"/>
  <c r="L96" i="17"/>
  <c r="D43" i="17"/>
  <c r="AH43" i="24"/>
  <c r="AH49" i="24" s="1"/>
  <c r="AH51" i="24" s="1"/>
  <c r="AP43" i="24"/>
  <c r="AP49" i="24" s="1"/>
  <c r="AP51" i="24" s="1"/>
  <c r="J60" i="16"/>
  <c r="E31" i="15"/>
  <c r="E31" i="20" s="1"/>
  <c r="G31" i="20" s="1"/>
  <c r="G178" i="20" s="1"/>
  <c r="J77" i="13"/>
  <c r="I99" i="13"/>
  <c r="K99" i="13"/>
  <c r="K122" i="13" s="1"/>
  <c r="E56" i="14"/>
  <c r="Q11" i="14"/>
  <c r="C23" i="14"/>
  <c r="D23" i="14" s="1"/>
  <c r="T23" i="14" s="1"/>
  <c r="J49" i="14"/>
  <c r="C68" i="14"/>
  <c r="D68" i="14" s="1"/>
  <c r="T68" i="14" s="1"/>
  <c r="C86" i="14"/>
  <c r="D86" i="14" s="1"/>
  <c r="T86" i="14" s="1"/>
  <c r="J106" i="14"/>
  <c r="C138" i="14"/>
  <c r="D138" i="14" s="1"/>
  <c r="T138" i="14" s="1"/>
  <c r="Q28" i="16"/>
  <c r="P46" i="16"/>
  <c r="H96" i="16"/>
  <c r="K18" i="16"/>
  <c r="E95" i="15"/>
  <c r="E95" i="20" s="1"/>
  <c r="G95" i="20" s="1"/>
  <c r="D143" i="17"/>
  <c r="L11" i="17"/>
  <c r="O46" i="17"/>
  <c r="S96" i="17"/>
  <c r="H110" i="17"/>
  <c r="D51" i="17"/>
  <c r="K106" i="17"/>
  <c r="D125" i="17"/>
  <c r="EZ42" i="23"/>
  <c r="EH43" i="24"/>
  <c r="EH49" i="24" s="1"/>
  <c r="EH51" i="24" s="1"/>
  <c r="CA47" i="24"/>
  <c r="N97" i="27"/>
  <c r="N140" i="27"/>
  <c r="EZ61" i="23"/>
  <c r="E37" i="15"/>
  <c r="E37" i="20" s="1"/>
  <c r="G37" i="20" s="1"/>
  <c r="Q96" i="16"/>
  <c r="I11" i="17"/>
  <c r="D117" i="17"/>
  <c r="O28" i="14"/>
  <c r="DJ43" i="24"/>
  <c r="DJ49" i="24" s="1"/>
  <c r="DJ51" i="24" s="1"/>
  <c r="N80" i="13"/>
  <c r="P80" i="13"/>
  <c r="K46" i="14"/>
  <c r="R46" i="16"/>
  <c r="D129" i="16"/>
  <c r="E114" i="15"/>
  <c r="E114" i="20" s="1"/>
  <c r="G114" i="20" s="1"/>
  <c r="L137" i="13"/>
  <c r="L140" i="13" s="1"/>
  <c r="Q46" i="14"/>
  <c r="E120" i="14"/>
  <c r="E110" i="14" s="1"/>
  <c r="I18" i="14"/>
  <c r="C29" i="14"/>
  <c r="D29" i="14" s="1"/>
  <c r="T29" i="14" s="1"/>
  <c r="I38" i="14"/>
  <c r="C44" i="14"/>
  <c r="D44" i="14" s="1"/>
  <c r="T44" i="14" s="1"/>
  <c r="C98" i="14"/>
  <c r="D98" i="14" s="1"/>
  <c r="T98" i="14" s="1"/>
  <c r="C103" i="14"/>
  <c r="D103" i="14" s="1"/>
  <c r="T103" i="14" s="1"/>
  <c r="C108" i="14"/>
  <c r="D108" i="14" s="1"/>
  <c r="T108" i="14" s="1"/>
  <c r="C114" i="14"/>
  <c r="D114" i="14" s="1"/>
  <c r="T114" i="14" s="1"/>
  <c r="C126" i="14"/>
  <c r="D126" i="14" s="1"/>
  <c r="T126" i="14" s="1"/>
  <c r="I142" i="14"/>
  <c r="I135" i="14" s="1"/>
  <c r="E79" i="15"/>
  <c r="E79" i="20" s="1"/>
  <c r="G79" i="20" s="1"/>
  <c r="R28" i="16"/>
  <c r="J28" i="16"/>
  <c r="C18" i="16"/>
  <c r="E142" i="17"/>
  <c r="E135" i="17" s="1"/>
  <c r="D12" i="17"/>
  <c r="D90" i="17"/>
  <c r="C107" i="15"/>
  <c r="D126" i="17"/>
  <c r="Q23" i="22"/>
  <c r="EI43" i="24"/>
  <c r="EI49" i="24" s="1"/>
  <c r="EI51" i="24" s="1"/>
  <c r="EM47" i="24"/>
  <c r="N168" i="27"/>
  <c r="I25" i="22"/>
  <c r="P25" i="22"/>
  <c r="N126" i="27"/>
  <c r="N154" i="27"/>
  <c r="I97" i="27"/>
  <c r="I55" i="27"/>
  <c r="I41" i="27"/>
  <c r="Z35" i="25"/>
  <c r="DP43" i="24"/>
  <c r="DP49" i="24" s="1"/>
  <c r="DP51" i="24" s="1"/>
  <c r="EZ33" i="24"/>
  <c r="D86" i="24" s="1"/>
  <c r="DO34" i="24"/>
  <c r="EZ35" i="24"/>
  <c r="D87" i="24" s="1"/>
  <c r="EZ21" i="24"/>
  <c r="EZ45" i="24"/>
  <c r="EZ67" i="24"/>
  <c r="AC23" i="22"/>
  <c r="AQ34" i="24"/>
  <c r="EZ36" i="24"/>
  <c r="EZ62" i="24"/>
  <c r="EZ37" i="24"/>
  <c r="EZ39" i="24"/>
  <c r="EZ61" i="24"/>
  <c r="EZ40" i="24"/>
  <c r="D88" i="24" s="1"/>
  <c r="EZ41" i="24"/>
  <c r="EJ43" i="24"/>
  <c r="EJ49" i="24" s="1"/>
  <c r="EJ51" i="24" s="1"/>
  <c r="EM38" i="24"/>
  <c r="BC47" i="24"/>
  <c r="DO47" i="24"/>
  <c r="EA47" i="24"/>
  <c r="EZ72" i="24"/>
  <c r="AX43" i="24"/>
  <c r="AX49" i="24" s="1"/>
  <c r="AX51" i="24" s="1"/>
  <c r="W23" i="22"/>
  <c r="BZ43" i="24"/>
  <c r="BZ49" i="24" s="1"/>
  <c r="BZ51" i="24" s="1"/>
  <c r="DT43" i="24"/>
  <c r="DT49" i="24" s="1"/>
  <c r="DT51" i="24" s="1"/>
  <c r="EK43" i="24"/>
  <c r="EK49" i="24" s="1"/>
  <c r="EK51" i="24" s="1"/>
  <c r="CA38" i="24"/>
  <c r="EC43" i="24"/>
  <c r="EC49" i="24" s="1"/>
  <c r="EC51" i="24" s="1"/>
  <c r="EZ44" i="24"/>
  <c r="DC47" i="23"/>
  <c r="EZ22" i="23"/>
  <c r="DC34" i="23"/>
  <c r="EZ48" i="23"/>
  <c r="M23" i="22"/>
  <c r="EA38" i="23"/>
  <c r="F43" i="23"/>
  <c r="V43" i="23"/>
  <c r="V49" i="23" s="1"/>
  <c r="V51" i="23" s="1"/>
  <c r="AQ38" i="23"/>
  <c r="CC43" i="23"/>
  <c r="CC49" i="23" s="1"/>
  <c r="CC51" i="23" s="1"/>
  <c r="CS43" i="23"/>
  <c r="CS49" i="23" s="1"/>
  <c r="CS51" i="23" s="1"/>
  <c r="DJ43" i="23"/>
  <c r="DJ49" i="23" s="1"/>
  <c r="DJ51" i="23" s="1"/>
  <c r="EZ31" i="23"/>
  <c r="G43" i="23"/>
  <c r="G49" i="23" s="1"/>
  <c r="G51" i="23" s="1"/>
  <c r="W43" i="23"/>
  <c r="W49" i="23" s="1"/>
  <c r="AN43" i="23"/>
  <c r="AN49" i="23" s="1"/>
  <c r="CD43" i="23"/>
  <c r="CD49" i="23" s="1"/>
  <c r="CD51" i="23" s="1"/>
  <c r="CT43" i="23"/>
  <c r="CT49" i="23" s="1"/>
  <c r="CT51" i="23" s="1"/>
  <c r="DK43" i="23"/>
  <c r="DK49" i="23" s="1"/>
  <c r="DK51" i="23" s="1"/>
  <c r="BC38" i="23"/>
  <c r="I23" i="22"/>
  <c r="EZ67" i="23"/>
  <c r="EZ18" i="23"/>
  <c r="D85" i="23" s="1"/>
  <c r="M43" i="23"/>
  <c r="M49" i="23" s="1"/>
  <c r="M51" i="23" s="1"/>
  <c r="AC43" i="23"/>
  <c r="AC49" i="23" s="1"/>
  <c r="AC51" i="23" s="1"/>
  <c r="R23" i="22"/>
  <c r="EZ17" i="23"/>
  <c r="N43" i="23"/>
  <c r="N49" i="23" s="1"/>
  <c r="N51" i="23" s="1"/>
  <c r="AD43" i="23"/>
  <c r="AD49" i="23" s="1"/>
  <c r="AD51" i="23" s="1"/>
  <c r="EZ62" i="23"/>
  <c r="D82" i="17"/>
  <c r="E25" i="15"/>
  <c r="E25" i="20" s="1"/>
  <c r="G25" i="20" s="1"/>
  <c r="C22" i="17"/>
  <c r="C22" i="15" s="1"/>
  <c r="S11" i="17"/>
  <c r="E71" i="15"/>
  <c r="E71" i="20" s="1"/>
  <c r="G71" i="20" s="1"/>
  <c r="E87" i="15"/>
  <c r="E87" i="20" s="1"/>
  <c r="G87" i="20" s="1"/>
  <c r="E131" i="17"/>
  <c r="E124" i="17" s="1"/>
  <c r="K24" i="17"/>
  <c r="G96" i="17"/>
  <c r="I110" i="17"/>
  <c r="D102" i="17"/>
  <c r="D137" i="17"/>
  <c r="E72" i="15"/>
  <c r="E72" i="20" s="1"/>
  <c r="G72" i="20" s="1"/>
  <c r="E88" i="15"/>
  <c r="E88" i="20" s="1"/>
  <c r="G88" i="20" s="1"/>
  <c r="J110" i="17"/>
  <c r="D103" i="17"/>
  <c r="D121" i="17"/>
  <c r="D138" i="17"/>
  <c r="C112" i="15"/>
  <c r="E58" i="15"/>
  <c r="E58" i="20" s="1"/>
  <c r="G58" i="20" s="1"/>
  <c r="E73" i="15"/>
  <c r="E73" i="20" s="1"/>
  <c r="G73" i="20" s="1"/>
  <c r="E121" i="15"/>
  <c r="E121" i="20" s="1"/>
  <c r="G121" i="20" s="1"/>
  <c r="E99" i="17"/>
  <c r="L46" i="17"/>
  <c r="K70" i="17"/>
  <c r="D139" i="17"/>
  <c r="E14" i="15"/>
  <c r="E14" i="20" s="1"/>
  <c r="G14" i="20" s="1"/>
  <c r="G155" i="20" s="1"/>
  <c r="E47" i="15"/>
  <c r="E47" i="20" s="1"/>
  <c r="E89" i="15"/>
  <c r="E89" i="20" s="1"/>
  <c r="G89" i="20" s="1"/>
  <c r="E137" i="15"/>
  <c r="E137" i="20" s="1"/>
  <c r="G137" i="20" s="1"/>
  <c r="N46" i="17"/>
  <c r="D71" i="17"/>
  <c r="D88" i="17"/>
  <c r="D105" i="17"/>
  <c r="D123" i="17"/>
  <c r="C92" i="17"/>
  <c r="C85" i="17" s="1"/>
  <c r="E32" i="15"/>
  <c r="E32" i="20" s="1"/>
  <c r="G32" i="20" s="1"/>
  <c r="G179" i="20" s="1"/>
  <c r="H11" i="17"/>
  <c r="E33" i="15"/>
  <c r="E33" i="20" s="1"/>
  <c r="E180" i="20" s="1"/>
  <c r="E109" i="15"/>
  <c r="E109" i="20" s="1"/>
  <c r="G109" i="20" s="1"/>
  <c r="C27" i="17"/>
  <c r="C24" i="17" s="1"/>
  <c r="E63" i="17"/>
  <c r="E60" i="17" s="1"/>
  <c r="D57" i="17"/>
  <c r="E34" i="15"/>
  <c r="E34" i="20" s="1"/>
  <c r="E181" i="20" s="1"/>
  <c r="E80" i="15"/>
  <c r="E80" i="20" s="1"/>
  <c r="G80" i="20" s="1"/>
  <c r="E111" i="15"/>
  <c r="E111" i="20" s="1"/>
  <c r="G111" i="20" s="1"/>
  <c r="D19" i="17"/>
  <c r="C36" i="15"/>
  <c r="E144" i="15"/>
  <c r="E144" i="20" s="1"/>
  <c r="G144" i="20" s="1"/>
  <c r="G28" i="17"/>
  <c r="D20" i="17"/>
  <c r="E20" i="15"/>
  <c r="E20" i="20" s="1"/>
  <c r="G20" i="20" s="1"/>
  <c r="C145" i="15"/>
  <c r="K131" i="17"/>
  <c r="K124" i="17" s="1"/>
  <c r="D105" i="16"/>
  <c r="C105" i="15"/>
  <c r="D31" i="16"/>
  <c r="C31" i="15"/>
  <c r="C23" i="16"/>
  <c r="D23" i="16" s="1"/>
  <c r="C144" i="15"/>
  <c r="O96" i="16"/>
  <c r="F92" i="20"/>
  <c r="R11" i="16"/>
  <c r="P96" i="16"/>
  <c r="E61" i="15"/>
  <c r="E61" i="20" s="1"/>
  <c r="G61" i="20" s="1"/>
  <c r="L60" i="16"/>
  <c r="E75" i="15"/>
  <c r="E75" i="20" s="1"/>
  <c r="G75" i="20" s="1"/>
  <c r="C40" i="16"/>
  <c r="C40" i="15" s="1"/>
  <c r="G46" i="16"/>
  <c r="J110" i="16"/>
  <c r="E65" i="15"/>
  <c r="E65" i="20" s="1"/>
  <c r="G65" i="20" s="1"/>
  <c r="E103" i="15"/>
  <c r="E103" i="20" s="1"/>
  <c r="G103" i="20" s="1"/>
  <c r="Q60" i="16"/>
  <c r="F187" i="20"/>
  <c r="C120" i="16"/>
  <c r="E104" i="15"/>
  <c r="E104" i="20" s="1"/>
  <c r="C47" i="15"/>
  <c r="F41" i="20"/>
  <c r="F184" i="20" s="1"/>
  <c r="D83" i="16"/>
  <c r="H11" i="16"/>
  <c r="D84" i="16"/>
  <c r="K120" i="16"/>
  <c r="I11" i="16"/>
  <c r="E59" i="15"/>
  <c r="E59" i="20" s="1"/>
  <c r="G59" i="20" s="1"/>
  <c r="C35" i="16"/>
  <c r="R110" i="16"/>
  <c r="F209" i="20"/>
  <c r="L11" i="16"/>
  <c r="E134" i="15"/>
  <c r="E134" i="20" s="1"/>
  <c r="G134" i="20" s="1"/>
  <c r="K106" i="16"/>
  <c r="E50" i="15"/>
  <c r="E50" i="20" s="1"/>
  <c r="G50" i="20" s="1"/>
  <c r="E12" i="15"/>
  <c r="E12" i="20" s="1"/>
  <c r="O60" i="16"/>
  <c r="S96" i="16"/>
  <c r="E13" i="15"/>
  <c r="E13" i="20" s="1"/>
  <c r="E51" i="15"/>
  <c r="E51" i="20" s="1"/>
  <c r="G51" i="20" s="1"/>
  <c r="E64" i="15"/>
  <c r="E64" i="20" s="1"/>
  <c r="G64" i="20" s="1"/>
  <c r="E126" i="15"/>
  <c r="E126" i="20" s="1"/>
  <c r="G126" i="20" s="1"/>
  <c r="E139" i="15"/>
  <c r="E139" i="20" s="1"/>
  <c r="G139" i="20" s="1"/>
  <c r="E142" i="16"/>
  <c r="E135" i="16" s="1"/>
  <c r="P60" i="16"/>
  <c r="F190" i="20"/>
  <c r="E18" i="16"/>
  <c r="E120" i="16"/>
  <c r="F24" i="20"/>
  <c r="F161" i="20" s="1"/>
  <c r="F131" i="20"/>
  <c r="E16" i="15"/>
  <c r="E16" i="20" s="1"/>
  <c r="E78" i="15"/>
  <c r="E78" i="20" s="1"/>
  <c r="G78" i="20" s="1"/>
  <c r="E105" i="15"/>
  <c r="E105" i="20" s="1"/>
  <c r="G105" i="20" s="1"/>
  <c r="E140" i="15"/>
  <c r="E140" i="20" s="1"/>
  <c r="G140" i="20" s="1"/>
  <c r="F203" i="20"/>
  <c r="C48" i="15"/>
  <c r="E131" i="14"/>
  <c r="E124" i="14" s="1"/>
  <c r="I131" i="14"/>
  <c r="I124" i="14" s="1"/>
  <c r="C107" i="14"/>
  <c r="D107" i="14" s="1"/>
  <c r="T107" i="14" s="1"/>
  <c r="K11" i="14"/>
  <c r="M11" i="14"/>
  <c r="Q110" i="14"/>
  <c r="N11" i="14"/>
  <c r="J24" i="14"/>
  <c r="J92" i="14"/>
  <c r="J85" i="14" s="1"/>
  <c r="M110" i="14"/>
  <c r="I21" i="14"/>
  <c r="N110" i="14"/>
  <c r="C111" i="14"/>
  <c r="D111" i="14" s="1"/>
  <c r="T111" i="14" s="1"/>
  <c r="C115" i="14"/>
  <c r="D115" i="14" s="1"/>
  <c r="T115" i="14" s="1"/>
  <c r="C137" i="14"/>
  <c r="D137" i="14" s="1"/>
  <c r="T137" i="14" s="1"/>
  <c r="Q60" i="14"/>
  <c r="C101" i="14"/>
  <c r="D101" i="14" s="1"/>
  <c r="H110" i="14"/>
  <c r="D140" i="14"/>
  <c r="T140" i="14" s="1"/>
  <c r="C30" i="14"/>
  <c r="D30" i="14" s="1"/>
  <c r="T30" i="14" s="1"/>
  <c r="C87" i="14"/>
  <c r="D87" i="14" s="1"/>
  <c r="T87" i="14" s="1"/>
  <c r="C97" i="14"/>
  <c r="D97" i="14" s="1"/>
  <c r="T97" i="14" s="1"/>
  <c r="I99" i="14"/>
  <c r="I113" i="14"/>
  <c r="C118" i="14"/>
  <c r="D118" i="14" s="1"/>
  <c r="T118" i="14" s="1"/>
  <c r="I35" i="14"/>
  <c r="C14" i="14"/>
  <c r="D14" i="14" s="1"/>
  <c r="T14" i="14" s="1"/>
  <c r="I92" i="14"/>
  <c r="I85" i="14" s="1"/>
  <c r="G46" i="14"/>
  <c r="C143" i="14"/>
  <c r="D143" i="14" s="1"/>
  <c r="T143" i="14" s="1"/>
  <c r="P60" i="14"/>
  <c r="J120" i="14"/>
  <c r="J142" i="14"/>
  <c r="J135" i="14" s="1"/>
  <c r="C31" i="14"/>
  <c r="D31" i="14" s="1"/>
  <c r="T31" i="14" s="1"/>
  <c r="C39" i="14"/>
  <c r="D39" i="14" s="1"/>
  <c r="T39" i="14" s="1"/>
  <c r="C75" i="14"/>
  <c r="D75" i="14" s="1"/>
  <c r="T75" i="14" s="1"/>
  <c r="C123" i="14"/>
  <c r="D123" i="14" s="1"/>
  <c r="T123" i="14" s="1"/>
  <c r="C141" i="14"/>
  <c r="D141" i="14" s="1"/>
  <c r="T141" i="14" s="1"/>
  <c r="C145" i="14"/>
  <c r="D145" i="14" s="1"/>
  <c r="T145" i="14" s="1"/>
  <c r="N77" i="13"/>
  <c r="R77" i="13"/>
  <c r="B88" i="13"/>
  <c r="T99" i="13"/>
  <c r="C77" i="13"/>
  <c r="D99" i="13"/>
  <c r="D122" i="13" s="1"/>
  <c r="E99" i="13"/>
  <c r="E122" i="13" s="1"/>
  <c r="H77" i="13"/>
  <c r="F99" i="13"/>
  <c r="L77" i="13"/>
  <c r="J99" i="13"/>
  <c r="J122" i="13" s="1"/>
  <c r="P77" i="13"/>
  <c r="C80" i="13"/>
  <c r="B105" i="13"/>
  <c r="P99" i="13"/>
  <c r="R99" i="13"/>
  <c r="D77" i="13"/>
  <c r="E77" i="13"/>
  <c r="C99" i="13"/>
  <c r="F77" i="13"/>
  <c r="G77" i="13"/>
  <c r="I77" i="13"/>
  <c r="K77" i="13"/>
  <c r="G99" i="13"/>
  <c r="I137" i="13"/>
  <c r="I140" i="13" s="1"/>
  <c r="EZ48" i="24"/>
  <c r="EZ20" i="24"/>
  <c r="D84" i="24" s="1"/>
  <c r="S23" i="22"/>
  <c r="AQ47" i="24"/>
  <c r="EZ65" i="24"/>
  <c r="BC34" i="24"/>
  <c r="AR43" i="24"/>
  <c r="EN43" i="24"/>
  <c r="EN49" i="24" s="1"/>
  <c r="EN51" i="24" s="1"/>
  <c r="EZ42" i="24"/>
  <c r="EZ18" i="24"/>
  <c r="D83" i="24" s="1"/>
  <c r="EM34" i="24"/>
  <c r="AI43" i="24"/>
  <c r="AI49" i="24" s="1"/>
  <c r="AI51" i="24" s="1"/>
  <c r="AZ43" i="24"/>
  <c r="AZ49" i="24" s="1"/>
  <c r="AZ51" i="24" s="1"/>
  <c r="BR43" i="24"/>
  <c r="BR49" i="24" s="1"/>
  <c r="BR51" i="24" s="1"/>
  <c r="DK43" i="24"/>
  <c r="DK49" i="24" s="1"/>
  <c r="DK51" i="24" s="1"/>
  <c r="ET43" i="24"/>
  <c r="ET49" i="24" s="1"/>
  <c r="ET51" i="24" s="1"/>
  <c r="BC38" i="24"/>
  <c r="CA34" i="24"/>
  <c r="AJ43" i="24"/>
  <c r="AJ49" i="24" s="1"/>
  <c r="AJ51" i="24" s="1"/>
  <c r="BA43" i="24"/>
  <c r="BA49" i="24" s="1"/>
  <c r="BA51" i="24" s="1"/>
  <c r="BS43" i="24"/>
  <c r="BS49" i="24" s="1"/>
  <c r="BS51" i="24" s="1"/>
  <c r="DL43" i="24"/>
  <c r="DL49" i="24" s="1"/>
  <c r="DL51" i="24" s="1"/>
  <c r="ED43" i="24"/>
  <c r="ED49" i="24" s="1"/>
  <c r="ED51" i="24" s="1"/>
  <c r="EU43" i="24"/>
  <c r="EU49" i="24" s="1"/>
  <c r="EU51" i="24" s="1"/>
  <c r="EZ70" i="24"/>
  <c r="V23" i="22"/>
  <c r="AK43" i="24"/>
  <c r="AK49" i="24" s="1"/>
  <c r="AK51" i="24" s="1"/>
  <c r="BB43" i="24"/>
  <c r="BB49" i="24" s="1"/>
  <c r="BB51" i="24" s="1"/>
  <c r="BT43" i="24"/>
  <c r="BT49" i="24" s="1"/>
  <c r="BT51" i="24" s="1"/>
  <c r="DM43" i="24"/>
  <c r="DM49" i="24" s="1"/>
  <c r="DM51" i="24" s="1"/>
  <c r="EE43" i="24"/>
  <c r="EE49" i="24" s="1"/>
  <c r="EE51" i="24" s="1"/>
  <c r="EV43" i="24"/>
  <c r="EV49" i="24" s="1"/>
  <c r="EV51" i="24" s="1"/>
  <c r="BO47" i="24"/>
  <c r="BO34" i="24"/>
  <c r="DO38" i="24"/>
  <c r="EZ31" i="24"/>
  <c r="EA34" i="24"/>
  <c r="EZ32" i="24"/>
  <c r="D85" i="24" s="1"/>
  <c r="EZ50" i="24"/>
  <c r="AQ38" i="24"/>
  <c r="BD43" i="24"/>
  <c r="U23" i="22"/>
  <c r="AB23" i="22"/>
  <c r="EB43" i="24"/>
  <c r="AA23" i="22"/>
  <c r="EZ17" i="24"/>
  <c r="AW49" i="23"/>
  <c r="AW51" i="23" s="1"/>
  <c r="EA47" i="23"/>
  <c r="EZ32" i="23"/>
  <c r="D87" i="23" s="1"/>
  <c r="EZ33" i="23"/>
  <c r="D88" i="23" s="1"/>
  <c r="AQ47" i="23"/>
  <c r="T23" i="22"/>
  <c r="EA34" i="23"/>
  <c r="DP43" i="23"/>
  <c r="AE34" i="23"/>
  <c r="EZ35" i="23"/>
  <c r="D89" i="23" s="1"/>
  <c r="EZ20" i="23"/>
  <c r="D86" i="23" s="1"/>
  <c r="BC34" i="23"/>
  <c r="EZ21" i="23"/>
  <c r="O49" i="23"/>
  <c r="AQ34" i="23"/>
  <c r="AF43" i="23"/>
  <c r="AE38" i="23"/>
  <c r="AE47" i="23"/>
  <c r="Y23" i="22"/>
  <c r="X23" i="22"/>
  <c r="D93" i="23"/>
  <c r="EZ39" i="23"/>
  <c r="EZ36" i="23"/>
  <c r="Z23" i="22"/>
  <c r="EZ37" i="23"/>
  <c r="DO38" i="23"/>
  <c r="EZ46" i="23"/>
  <c r="EZ50" i="23"/>
  <c r="AM43" i="23"/>
  <c r="EZ40" i="23"/>
  <c r="D90" i="23" s="1"/>
  <c r="DO34" i="23"/>
  <c r="EZ72" i="23"/>
  <c r="BC47" i="23"/>
  <c r="EZ64" i="23"/>
  <c r="EZ65" i="23"/>
  <c r="DC38" i="23"/>
  <c r="J23" i="22"/>
  <c r="D16" i="17"/>
  <c r="C16" i="15"/>
  <c r="D132" i="17"/>
  <c r="C131" i="17"/>
  <c r="C124" i="17" s="1"/>
  <c r="C49" i="17"/>
  <c r="C50" i="15"/>
  <c r="D97" i="17"/>
  <c r="C97" i="15"/>
  <c r="D52" i="17"/>
  <c r="E62" i="15"/>
  <c r="E62" i="20" s="1"/>
  <c r="G62" i="20" s="1"/>
  <c r="C80" i="17"/>
  <c r="D80" i="17" s="1"/>
  <c r="K113" i="17"/>
  <c r="C115" i="17"/>
  <c r="D115" i="17" s="1"/>
  <c r="H28" i="17"/>
  <c r="C44" i="17"/>
  <c r="K41" i="17"/>
  <c r="C51" i="15"/>
  <c r="D67" i="17"/>
  <c r="C67" i="15"/>
  <c r="J28" i="17"/>
  <c r="E66" i="15"/>
  <c r="E66" i="20" s="1"/>
  <c r="G66" i="20" s="1"/>
  <c r="L60" i="17"/>
  <c r="Q110" i="17"/>
  <c r="D31" i="17"/>
  <c r="R110" i="17"/>
  <c r="C120" i="17"/>
  <c r="O60" i="17"/>
  <c r="S110" i="17"/>
  <c r="C70" i="17"/>
  <c r="P96" i="17"/>
  <c r="D89" i="17"/>
  <c r="C89" i="15"/>
  <c r="E69" i="15"/>
  <c r="E49" i="17"/>
  <c r="E92" i="17"/>
  <c r="E85" i="17" s="1"/>
  <c r="C142" i="17"/>
  <c r="C135" i="17" s="1"/>
  <c r="Q60" i="17"/>
  <c r="Q96" i="17"/>
  <c r="K35" i="17"/>
  <c r="D107" i="17"/>
  <c r="C106" i="17"/>
  <c r="C19" i="15"/>
  <c r="C140" i="15"/>
  <c r="C35" i="17"/>
  <c r="D37" i="17"/>
  <c r="C18" i="17"/>
  <c r="D144" i="17"/>
  <c r="E39" i="15"/>
  <c r="S46" i="17"/>
  <c r="K63" i="17"/>
  <c r="C64" i="17"/>
  <c r="C64" i="15" s="1"/>
  <c r="D87" i="17"/>
  <c r="C87" i="15"/>
  <c r="I28" i="17"/>
  <c r="D100" i="17"/>
  <c r="C99" i="17"/>
  <c r="O110" i="17"/>
  <c r="E56" i="17"/>
  <c r="E57" i="15"/>
  <c r="L28" i="17"/>
  <c r="R28" i="17"/>
  <c r="P110" i="17"/>
  <c r="E125" i="15"/>
  <c r="E125" i="20" s="1"/>
  <c r="G125" i="20" s="1"/>
  <c r="N28" i="17"/>
  <c r="N10" i="17" s="1"/>
  <c r="C121" i="15"/>
  <c r="N60" i="17"/>
  <c r="C137" i="15"/>
  <c r="C138" i="15"/>
  <c r="P60" i="17"/>
  <c r="D72" i="17"/>
  <c r="C72" i="15"/>
  <c r="C139" i="15"/>
  <c r="E83" i="15"/>
  <c r="E83" i="20" s="1"/>
  <c r="G83" i="20" s="1"/>
  <c r="D26" i="17"/>
  <c r="D61" i="17"/>
  <c r="E81" i="17"/>
  <c r="E74" i="17" s="1"/>
  <c r="D93" i="17"/>
  <c r="R60" i="17"/>
  <c r="R96" i="17"/>
  <c r="K18" i="17"/>
  <c r="E82" i="15"/>
  <c r="E82" i="20" s="1"/>
  <c r="G82" i="20" s="1"/>
  <c r="C20" i="15"/>
  <c r="C141" i="15"/>
  <c r="E77" i="15"/>
  <c r="E77" i="20" s="1"/>
  <c r="G77" i="20" s="1"/>
  <c r="E26" i="15"/>
  <c r="E26" i="20" s="1"/>
  <c r="G26" i="20" s="1"/>
  <c r="E102" i="15"/>
  <c r="E102" i="20" s="1"/>
  <c r="G102" i="20" s="1"/>
  <c r="E117" i="15"/>
  <c r="E117" i="20" s="1"/>
  <c r="G117" i="20" s="1"/>
  <c r="E29" i="15"/>
  <c r="E29" i="20" s="1"/>
  <c r="E176" i="20" s="1"/>
  <c r="C53" i="15"/>
  <c r="E91" i="15"/>
  <c r="E91" i="20" s="1"/>
  <c r="G91" i="20" s="1"/>
  <c r="E118" i="15"/>
  <c r="E118" i="20" s="1"/>
  <c r="G118" i="20" s="1"/>
  <c r="E128" i="15"/>
  <c r="E128" i="20" s="1"/>
  <c r="E141" i="15"/>
  <c r="E141" i="20" s="1"/>
  <c r="G141" i="20" s="1"/>
  <c r="E17" i="15"/>
  <c r="E17" i="20" s="1"/>
  <c r="G17" i="20" s="1"/>
  <c r="E67" i="15"/>
  <c r="E67" i="20" s="1"/>
  <c r="G67" i="20" s="1"/>
  <c r="E15" i="15"/>
  <c r="E15" i="20" s="1"/>
  <c r="G15" i="20" s="1"/>
  <c r="E127" i="15"/>
  <c r="E127" i="20" s="1"/>
  <c r="G127" i="20" s="1"/>
  <c r="K56" i="17"/>
  <c r="E27" i="15"/>
  <c r="E27" i="20" s="1"/>
  <c r="G27" i="20" s="1"/>
  <c r="E52" i="15"/>
  <c r="E52" i="20" s="1"/>
  <c r="G52" i="20" s="1"/>
  <c r="C104" i="15"/>
  <c r="E53" i="15"/>
  <c r="E53" i="20" s="1"/>
  <c r="G53" i="20" s="1"/>
  <c r="E68" i="15"/>
  <c r="E68" i="20" s="1"/>
  <c r="G68" i="20" s="1"/>
  <c r="E119" i="15"/>
  <c r="E119" i="20" s="1"/>
  <c r="G119" i="20" s="1"/>
  <c r="E129" i="15"/>
  <c r="E129" i="20" s="1"/>
  <c r="G129" i="20" s="1"/>
  <c r="E143" i="15"/>
  <c r="E143" i="20" s="1"/>
  <c r="G143" i="20" s="1"/>
  <c r="D33" i="16"/>
  <c r="C33" i="15"/>
  <c r="D95" i="16"/>
  <c r="C95" i="15"/>
  <c r="E108" i="15"/>
  <c r="E106" i="16"/>
  <c r="D34" i="16"/>
  <c r="C34" i="15"/>
  <c r="D98" i="16"/>
  <c r="C98" i="15"/>
  <c r="D109" i="16"/>
  <c r="C109" i="15"/>
  <c r="D61" i="16"/>
  <c r="C61" i="15"/>
  <c r="E86" i="15"/>
  <c r="E86" i="20" s="1"/>
  <c r="G86" i="20" s="1"/>
  <c r="D79" i="16"/>
  <c r="C79" i="15"/>
  <c r="C76" i="16"/>
  <c r="D128" i="16"/>
  <c r="C128" i="15"/>
  <c r="N60" i="16"/>
  <c r="F63" i="20"/>
  <c r="D119" i="16"/>
  <c r="C119" i="15"/>
  <c r="C90" i="16"/>
  <c r="C55" i="16"/>
  <c r="D73" i="16"/>
  <c r="C73" i="15"/>
  <c r="C70" i="16"/>
  <c r="K56" i="16"/>
  <c r="K92" i="16"/>
  <c r="K85" i="16" s="1"/>
  <c r="C93" i="16"/>
  <c r="C92" i="16" s="1"/>
  <c r="D111" i="16"/>
  <c r="C111" i="15"/>
  <c r="D108" i="16"/>
  <c r="C108" i="15"/>
  <c r="C58" i="15"/>
  <c r="D58" i="16"/>
  <c r="C56" i="16"/>
  <c r="C59" i="15"/>
  <c r="C42" i="15"/>
  <c r="D42" i="16"/>
  <c r="C41" i="16"/>
  <c r="D62" i="16"/>
  <c r="C62" i="15"/>
  <c r="D118" i="16"/>
  <c r="C118" i="15"/>
  <c r="D25" i="16"/>
  <c r="C25" i="15"/>
  <c r="D12" i="16"/>
  <c r="C12" i="15"/>
  <c r="D29" i="16"/>
  <c r="C29" i="15"/>
  <c r="F156" i="20"/>
  <c r="F202" i="20"/>
  <c r="D15" i="16"/>
  <c r="C15" i="15"/>
  <c r="E76" i="15"/>
  <c r="E76" i="20" s="1"/>
  <c r="G76" i="20" s="1"/>
  <c r="D32" i="16"/>
  <c r="C32" i="15"/>
  <c r="C14" i="15"/>
  <c r="K142" i="16"/>
  <c r="K135" i="16" s="1"/>
  <c r="C143" i="16"/>
  <c r="P11" i="16"/>
  <c r="C127" i="16"/>
  <c r="D43" i="16"/>
  <c r="C43" i="15"/>
  <c r="D91" i="16"/>
  <c r="C91" i="15"/>
  <c r="F142" i="20"/>
  <c r="N135" i="16"/>
  <c r="F135" i="20" s="1"/>
  <c r="D22" i="16"/>
  <c r="D39" i="16"/>
  <c r="C94" i="15"/>
  <c r="D94" i="16"/>
  <c r="E42" i="15"/>
  <c r="E42" i="20" s="1"/>
  <c r="G42" i="20" s="1"/>
  <c r="C129" i="15"/>
  <c r="D77" i="16"/>
  <c r="D130" i="16"/>
  <c r="C130" i="15"/>
  <c r="D78" i="16"/>
  <c r="C78" i="15"/>
  <c r="E99" i="16"/>
  <c r="E100" i="15"/>
  <c r="E100" i="20" s="1"/>
  <c r="G100" i="20" s="1"/>
  <c r="D101" i="16"/>
  <c r="C101" i="15"/>
  <c r="D27" i="16"/>
  <c r="C132" i="15"/>
  <c r="D132" i="16"/>
  <c r="D69" i="16"/>
  <c r="C69" i="15"/>
  <c r="K81" i="16"/>
  <c r="K74" i="16" s="1"/>
  <c r="C82" i="16"/>
  <c r="C81" i="16" s="1"/>
  <c r="D88" i="16"/>
  <c r="C88" i="15"/>
  <c r="F49" i="20"/>
  <c r="N46" i="16"/>
  <c r="K113" i="16"/>
  <c r="C114" i="16"/>
  <c r="C113" i="16" s="1"/>
  <c r="F18" i="20"/>
  <c r="N11" i="16"/>
  <c r="S11" i="16"/>
  <c r="S60" i="16"/>
  <c r="D37" i="16"/>
  <c r="D134" i="16"/>
  <c r="C134" i="15"/>
  <c r="O11" i="16"/>
  <c r="O28" i="16"/>
  <c r="D116" i="16"/>
  <c r="C116" i="15"/>
  <c r="C131" i="16"/>
  <c r="C133" i="15"/>
  <c r="D102" i="16"/>
  <c r="C102" i="15"/>
  <c r="D100" i="16"/>
  <c r="C100" i="15"/>
  <c r="F191" i="20"/>
  <c r="D80" i="16"/>
  <c r="D123" i="16"/>
  <c r="D136" i="16"/>
  <c r="C136" i="15"/>
  <c r="I28" i="16"/>
  <c r="D66" i="16"/>
  <c r="C66" i="15"/>
  <c r="D71" i="16"/>
  <c r="C71" i="15"/>
  <c r="D145" i="16"/>
  <c r="D67" i="16"/>
  <c r="C26" i="15"/>
  <c r="C117" i="15"/>
  <c r="D126" i="16"/>
  <c r="C126" i="15"/>
  <c r="G11" i="16"/>
  <c r="G96" i="16"/>
  <c r="I110" i="16"/>
  <c r="D17" i="16"/>
  <c r="C17" i="15"/>
  <c r="D68" i="16"/>
  <c r="C77" i="15"/>
  <c r="D139" i="16"/>
  <c r="F164" i="20"/>
  <c r="C63" i="16"/>
  <c r="F81" i="20"/>
  <c r="N74" i="16"/>
  <c r="F74" i="20" s="1"/>
  <c r="I96" i="16"/>
  <c r="E36" i="15"/>
  <c r="E36" i="20" s="1"/>
  <c r="G36" i="20" s="1"/>
  <c r="E133" i="15"/>
  <c r="E133" i="20" s="1"/>
  <c r="G133" i="20" s="1"/>
  <c r="C37" i="15"/>
  <c r="C83" i="15"/>
  <c r="F154" i="20"/>
  <c r="F200" i="20"/>
  <c r="E21" i="16"/>
  <c r="E22" i="15"/>
  <c r="E22" i="20" s="1"/>
  <c r="G22" i="20" s="1"/>
  <c r="K70" i="16"/>
  <c r="D107" i="16"/>
  <c r="C106" i="16"/>
  <c r="D125" i="16"/>
  <c r="C125" i="15"/>
  <c r="C84" i="15"/>
  <c r="F201" i="20"/>
  <c r="J96" i="16"/>
  <c r="D103" i="16"/>
  <c r="C103" i="15"/>
  <c r="D54" i="16"/>
  <c r="C54" i="15"/>
  <c r="C122" i="15"/>
  <c r="F189" i="20"/>
  <c r="D36" i="16"/>
  <c r="D104" i="16"/>
  <c r="P28" i="16"/>
  <c r="G60" i="16"/>
  <c r="F99" i="20"/>
  <c r="C65" i="15"/>
  <c r="F163" i="20"/>
  <c r="D87" i="16"/>
  <c r="D97" i="16"/>
  <c r="N110" i="16"/>
  <c r="N124" i="16"/>
  <c r="F124" i="20" s="1"/>
  <c r="D57" i="16"/>
  <c r="C57" i="15"/>
  <c r="D75" i="16"/>
  <c r="C75" i="15"/>
  <c r="C30" i="15"/>
  <c r="D20" i="16"/>
  <c r="E56" i="16"/>
  <c r="C13" i="15"/>
  <c r="F212" i="20"/>
  <c r="C50" i="14"/>
  <c r="D50" i="14" s="1"/>
  <c r="I49" i="14"/>
  <c r="O11" i="14"/>
  <c r="H28" i="14"/>
  <c r="K28" i="14"/>
  <c r="M28" i="14"/>
  <c r="I120" i="14"/>
  <c r="C122" i="14"/>
  <c r="D122" i="14" s="1"/>
  <c r="T122" i="14" s="1"/>
  <c r="E106" i="14"/>
  <c r="C73" i="14"/>
  <c r="D73" i="14" s="1"/>
  <c r="T73" i="14" s="1"/>
  <c r="J70" i="14"/>
  <c r="C121" i="14"/>
  <c r="O110" i="14"/>
  <c r="I63" i="14"/>
  <c r="P110" i="14"/>
  <c r="Q28" i="14"/>
  <c r="G60" i="14"/>
  <c r="J56" i="14"/>
  <c r="I56" i="14"/>
  <c r="C71" i="14"/>
  <c r="H96" i="14"/>
  <c r="P28" i="14"/>
  <c r="E41" i="14"/>
  <c r="I41" i="14"/>
  <c r="I81" i="14"/>
  <c r="I74" i="14" s="1"/>
  <c r="C105" i="14"/>
  <c r="D105" i="14" s="1"/>
  <c r="T105" i="14" s="1"/>
  <c r="G28" i="14"/>
  <c r="C19" i="14"/>
  <c r="B33" i="13"/>
  <c r="S80" i="13"/>
  <c r="F168" i="20"/>
  <c r="F214" i="20"/>
  <c r="F213" i="20"/>
  <c r="F167" i="20"/>
  <c r="F176" i="20"/>
  <c r="F210" i="20"/>
  <c r="F186" i="20"/>
  <c r="F155" i="20"/>
  <c r="F158" i="20"/>
  <c r="F204" i="20"/>
  <c r="F20" i="22"/>
  <c r="C78" i="24"/>
  <c r="C77" i="24"/>
  <c r="EY38" i="24"/>
  <c r="C80" i="23"/>
  <c r="C79" i="23"/>
  <c r="C78" i="23"/>
  <c r="C77" i="23"/>
  <c r="D130" i="17"/>
  <c r="D122" i="17"/>
  <c r="D114" i="17"/>
  <c r="D94" i="17"/>
  <c r="D86" i="17"/>
  <c r="C81" i="17"/>
  <c r="D69" i="17"/>
  <c r="D68" i="17"/>
  <c r="C56" i="17"/>
  <c r="D50" i="17"/>
  <c r="D47" i="17"/>
  <c r="D33" i="17"/>
  <c r="D13" i="17"/>
  <c r="D133" i="16"/>
  <c r="D115" i="16"/>
  <c r="D86" i="16"/>
  <c r="D59" i="16"/>
  <c r="D50" i="16"/>
  <c r="C24" i="16"/>
  <c r="D19" i="16"/>
  <c r="D104" i="14"/>
  <c r="T104" i="14" s="1"/>
  <c r="D88" i="14"/>
  <c r="T88" i="14" s="1"/>
  <c r="D76" i="14"/>
  <c r="T76" i="14" s="1"/>
  <c r="J63" i="14"/>
  <c r="E18" i="14"/>
  <c r="E28" i="14" l="1"/>
  <c r="P10" i="14"/>
  <c r="C35" i="14"/>
  <c r="D116" i="15"/>
  <c r="E110" i="17"/>
  <c r="L22" i="22"/>
  <c r="D126" i="15"/>
  <c r="L10" i="16"/>
  <c r="T122" i="13"/>
  <c r="C96" i="16"/>
  <c r="I60" i="14"/>
  <c r="D30" i="15"/>
  <c r="M22" i="22"/>
  <c r="O45" i="14"/>
  <c r="D107" i="15"/>
  <c r="E28" i="17"/>
  <c r="G30" i="20"/>
  <c r="G177" i="20" s="1"/>
  <c r="N122" i="13"/>
  <c r="N123" i="13" s="1"/>
  <c r="N142" i="13" s="1"/>
  <c r="C131" i="14"/>
  <c r="D134" i="14"/>
  <c r="T134" i="14" s="1"/>
  <c r="F206" i="20"/>
  <c r="C38" i="17"/>
  <c r="D97" i="15"/>
  <c r="I11" i="14"/>
  <c r="CQ51" i="23"/>
  <c r="L26" i="22" s="1"/>
  <c r="L24" i="22"/>
  <c r="J22" i="22"/>
  <c r="Q122" i="13"/>
  <c r="Q123" i="13" s="1"/>
  <c r="F96" i="20"/>
  <c r="F110" i="20"/>
  <c r="S122" i="13"/>
  <c r="S123" i="13" s="1"/>
  <c r="O122" i="13"/>
  <c r="O123" i="13" s="1"/>
  <c r="J28" i="14"/>
  <c r="U122" i="13"/>
  <c r="U123" i="13" s="1"/>
  <c r="Q10" i="16"/>
  <c r="R122" i="13"/>
  <c r="R123" i="13" s="1"/>
  <c r="F122" i="13"/>
  <c r="F123" i="13" s="1"/>
  <c r="F142" i="13" s="1"/>
  <c r="J10" i="17"/>
  <c r="H22" i="22"/>
  <c r="D145" i="15"/>
  <c r="C21" i="16"/>
  <c r="C11" i="16" s="1"/>
  <c r="J45" i="17"/>
  <c r="K46" i="17"/>
  <c r="D18" i="17"/>
  <c r="P122" i="13"/>
  <c r="P123" i="13" s="1"/>
  <c r="P142" i="13" s="1"/>
  <c r="N45" i="14"/>
  <c r="J110" i="14"/>
  <c r="K10" i="14"/>
  <c r="D56" i="17"/>
  <c r="D39" i="17"/>
  <c r="D38" i="17" s="1"/>
  <c r="G10" i="16"/>
  <c r="C92" i="14"/>
  <c r="C85" i="14" s="1"/>
  <c r="C81" i="14"/>
  <c r="C74" i="14" s="1"/>
  <c r="C122" i="13"/>
  <c r="C123" i="13" s="1"/>
  <c r="C142" i="13" s="1"/>
  <c r="I122" i="13"/>
  <c r="I123" i="13" s="1"/>
  <c r="I142" i="13" s="1"/>
  <c r="H122" i="13"/>
  <c r="H123" i="13" s="1"/>
  <c r="H142" i="13" s="1"/>
  <c r="G122" i="13"/>
  <c r="G123" i="13" s="1"/>
  <c r="G142" i="13" s="1"/>
  <c r="K96" i="16"/>
  <c r="Q10" i="17"/>
  <c r="D120" i="16"/>
  <c r="E60" i="16"/>
  <c r="D84" i="15"/>
  <c r="C110" i="16"/>
  <c r="D130" i="15"/>
  <c r="B80" i="13"/>
  <c r="D35" i="14"/>
  <c r="C38" i="14"/>
  <c r="E11" i="17"/>
  <c r="E28" i="16"/>
  <c r="D19" i="22"/>
  <c r="L123" i="13"/>
  <c r="L142" i="13" s="1"/>
  <c r="K45" i="14"/>
  <c r="Q22" i="22"/>
  <c r="P10" i="17"/>
  <c r="AA49" i="23"/>
  <c r="AA51" i="23" s="1"/>
  <c r="Q26" i="22" s="1"/>
  <c r="B99" i="13"/>
  <c r="O10" i="14"/>
  <c r="J123" i="13"/>
  <c r="J142" i="13" s="1"/>
  <c r="S10" i="17"/>
  <c r="CR49" i="23"/>
  <c r="CR51" i="23" s="1"/>
  <c r="M26" i="22" s="1"/>
  <c r="K28" i="16"/>
  <c r="H45" i="17"/>
  <c r="D49" i="16"/>
  <c r="C52" i="15"/>
  <c r="D52" i="15" s="1"/>
  <c r="J45" i="16"/>
  <c r="D35" i="17"/>
  <c r="C21" i="14"/>
  <c r="M45" i="14"/>
  <c r="J10" i="16"/>
  <c r="K11" i="16"/>
  <c r="K22" i="22"/>
  <c r="E96" i="14"/>
  <c r="D81" i="17"/>
  <c r="D74" i="17" s="1"/>
  <c r="E46" i="14"/>
  <c r="E45" i="14" s="1"/>
  <c r="H45" i="16"/>
  <c r="D41" i="16"/>
  <c r="E46" i="16"/>
  <c r="C18" i="14"/>
  <c r="D112" i="15"/>
  <c r="J96" i="14"/>
  <c r="D42" i="15"/>
  <c r="G10" i="14"/>
  <c r="T123" i="13"/>
  <c r="J11" i="14"/>
  <c r="EA51" i="24"/>
  <c r="K96" i="17"/>
  <c r="C49" i="16"/>
  <c r="C46" i="16" s="1"/>
  <c r="N10" i="14"/>
  <c r="E110" i="16"/>
  <c r="F188" i="20"/>
  <c r="K11" i="17"/>
  <c r="D20" i="22"/>
  <c r="I46" i="14"/>
  <c r="BC43" i="23"/>
  <c r="D131" i="17"/>
  <c r="D124" i="17" s="1"/>
  <c r="D79" i="14"/>
  <c r="T79" i="14" s="1"/>
  <c r="P22" i="22"/>
  <c r="D63" i="16"/>
  <c r="L10" i="17"/>
  <c r="H10" i="16"/>
  <c r="O45" i="17"/>
  <c r="D68" i="15"/>
  <c r="R26" i="22"/>
  <c r="K46" i="16"/>
  <c r="D70" i="17"/>
  <c r="E113" i="15"/>
  <c r="E113" i="20" s="1"/>
  <c r="G113" i="20" s="1"/>
  <c r="E123" i="13"/>
  <c r="E142" i="13" s="1"/>
  <c r="D40" i="16"/>
  <c r="D38" i="16" s="1"/>
  <c r="G34" i="20"/>
  <c r="G181" i="20" s="1"/>
  <c r="D53" i="15"/>
  <c r="C38" i="16"/>
  <c r="C28" i="16" s="1"/>
  <c r="D73" i="15"/>
  <c r="C96" i="17"/>
  <c r="D106" i="17"/>
  <c r="H10" i="14"/>
  <c r="R45" i="16"/>
  <c r="D65" i="15"/>
  <c r="G10" i="17"/>
  <c r="C18" i="15"/>
  <c r="D123" i="13"/>
  <c r="D142" i="13" s="1"/>
  <c r="I110" i="14"/>
  <c r="M10" i="14"/>
  <c r="S10" i="16"/>
  <c r="D99" i="17"/>
  <c r="G45" i="14"/>
  <c r="D25" i="22"/>
  <c r="R49" i="23"/>
  <c r="R51" i="23" s="1"/>
  <c r="G22" i="22"/>
  <c r="D120" i="17"/>
  <c r="E178" i="20"/>
  <c r="G45" i="17"/>
  <c r="D95" i="15"/>
  <c r="R45" i="17"/>
  <c r="K60" i="17"/>
  <c r="D40" i="15"/>
  <c r="I45" i="17"/>
  <c r="D123" i="15"/>
  <c r="S45" i="17"/>
  <c r="E46" i="17"/>
  <c r="C115" i="15"/>
  <c r="D115" i="15" s="1"/>
  <c r="E201" i="20"/>
  <c r="D31" i="15"/>
  <c r="E96" i="17"/>
  <c r="D37" i="15"/>
  <c r="P45" i="17"/>
  <c r="D22" i="17"/>
  <c r="D21" i="17" s="1"/>
  <c r="D50" i="15"/>
  <c r="C113" i="17"/>
  <c r="C110" i="17" s="1"/>
  <c r="N45" i="17"/>
  <c r="N146" i="17" s="1"/>
  <c r="D136" i="15"/>
  <c r="C21" i="17"/>
  <c r="C11" i="17" s="1"/>
  <c r="D113" i="17"/>
  <c r="R10" i="17"/>
  <c r="D142" i="17"/>
  <c r="D135" i="17" s="1"/>
  <c r="O10" i="17"/>
  <c r="G45" i="16"/>
  <c r="D79" i="15"/>
  <c r="D94" i="15"/>
  <c r="D121" i="15"/>
  <c r="D109" i="15"/>
  <c r="D72" i="15"/>
  <c r="R10" i="16"/>
  <c r="E92" i="15"/>
  <c r="E92" i="20" s="1"/>
  <c r="G92" i="20" s="1"/>
  <c r="F46" i="20"/>
  <c r="O45" i="16"/>
  <c r="F192" i="20"/>
  <c r="D48" i="15"/>
  <c r="D36" i="15"/>
  <c r="L45" i="16"/>
  <c r="K60" i="16"/>
  <c r="K110" i="16"/>
  <c r="D54" i="15"/>
  <c r="C23" i="15"/>
  <c r="D23" i="15" s="1"/>
  <c r="D43" i="15"/>
  <c r="D108" i="15"/>
  <c r="I10" i="16"/>
  <c r="O10" i="16"/>
  <c r="E11" i="16"/>
  <c r="Q45" i="16"/>
  <c r="P45" i="16"/>
  <c r="E70" i="15"/>
  <c r="E70" i="20" s="1"/>
  <c r="G70" i="20" s="1"/>
  <c r="D35" i="16"/>
  <c r="I45" i="16"/>
  <c r="Q10" i="14"/>
  <c r="D125" i="15"/>
  <c r="D56" i="16"/>
  <c r="C60" i="16"/>
  <c r="D58" i="15"/>
  <c r="F60" i="20"/>
  <c r="Q45" i="14"/>
  <c r="D33" i="15"/>
  <c r="J46" i="14"/>
  <c r="C41" i="14"/>
  <c r="D106" i="16"/>
  <c r="D104" i="15"/>
  <c r="I22" i="22"/>
  <c r="I28" i="14"/>
  <c r="D70" i="16"/>
  <c r="W24" i="22"/>
  <c r="D12" i="15"/>
  <c r="C124" i="14"/>
  <c r="C35" i="15"/>
  <c r="P10" i="16"/>
  <c r="D111" i="15"/>
  <c r="O22" i="22"/>
  <c r="D64" i="15"/>
  <c r="C24" i="14"/>
  <c r="F169" i="20"/>
  <c r="C56" i="14"/>
  <c r="C113" i="14"/>
  <c r="C63" i="14"/>
  <c r="D18" i="16"/>
  <c r="D131" i="16"/>
  <c r="I10" i="17"/>
  <c r="K110" i="17"/>
  <c r="AE43" i="23"/>
  <c r="EA49" i="24"/>
  <c r="EZ47" i="24"/>
  <c r="D98" i="15"/>
  <c r="D41" i="14"/>
  <c r="D138" i="15"/>
  <c r="U22" i="22"/>
  <c r="EZ38" i="23"/>
  <c r="C106" i="14"/>
  <c r="D49" i="17"/>
  <c r="E18" i="15"/>
  <c r="E18" i="20" s="1"/>
  <c r="E159" i="20" s="1"/>
  <c r="D137" i="15"/>
  <c r="Q45" i="17"/>
  <c r="I96" i="14"/>
  <c r="E11" i="14"/>
  <c r="E10" i="14" s="1"/>
  <c r="F11" i="20"/>
  <c r="D101" i="15"/>
  <c r="D86" i="15"/>
  <c r="L45" i="17"/>
  <c r="K123" i="13"/>
  <c r="K142" i="13" s="1"/>
  <c r="EZ34" i="24"/>
  <c r="T22" i="22"/>
  <c r="EA43" i="24"/>
  <c r="AC22" i="22"/>
  <c r="DO43" i="24"/>
  <c r="DC43" i="23"/>
  <c r="DO43" i="23"/>
  <c r="N22" i="22"/>
  <c r="F22" i="22"/>
  <c r="F49" i="23"/>
  <c r="F51" i="23" s="1"/>
  <c r="R22" i="22"/>
  <c r="CB51" i="23"/>
  <c r="R24" i="22"/>
  <c r="EZ34" i="23"/>
  <c r="D66" i="15"/>
  <c r="D75" i="15"/>
  <c r="D89" i="15"/>
  <c r="G33" i="20"/>
  <c r="G180" i="20" s="1"/>
  <c r="E49" i="15"/>
  <c r="E49" i="20" s="1"/>
  <c r="G49" i="20" s="1"/>
  <c r="C46" i="17"/>
  <c r="E199" i="20"/>
  <c r="D47" i="15"/>
  <c r="E155" i="20"/>
  <c r="C27" i="15"/>
  <c r="D27" i="15" s="1"/>
  <c r="D27" i="17"/>
  <c r="D24" i="17" s="1"/>
  <c r="E179" i="20"/>
  <c r="E120" i="15"/>
  <c r="E120" i="20" s="1"/>
  <c r="G120" i="20" s="1"/>
  <c r="D32" i="15"/>
  <c r="D88" i="15"/>
  <c r="C74" i="17"/>
  <c r="D105" i="15"/>
  <c r="D34" i="15"/>
  <c r="D51" i="15"/>
  <c r="C131" i="15"/>
  <c r="D139" i="15"/>
  <c r="E203" i="20"/>
  <c r="D71" i="15"/>
  <c r="H10" i="17"/>
  <c r="D14" i="15"/>
  <c r="D133" i="15"/>
  <c r="E106" i="15"/>
  <c r="E106" i="20" s="1"/>
  <c r="G106" i="20" s="1"/>
  <c r="D20" i="15"/>
  <c r="D87" i="15"/>
  <c r="D144" i="15"/>
  <c r="E24" i="15"/>
  <c r="E24" i="20" s="1"/>
  <c r="E161" i="20" s="1"/>
  <c r="D117" i="15"/>
  <c r="E157" i="20"/>
  <c r="D83" i="15"/>
  <c r="D77" i="15"/>
  <c r="G16" i="20"/>
  <c r="G157" i="20" s="1"/>
  <c r="G189" i="20"/>
  <c r="E63" i="15"/>
  <c r="E63" i="20" s="1"/>
  <c r="G63" i="20" s="1"/>
  <c r="D61" i="15"/>
  <c r="E108" i="20"/>
  <c r="G108" i="20" s="1"/>
  <c r="S45" i="16"/>
  <c r="D59" i="15"/>
  <c r="D119" i="15"/>
  <c r="G190" i="20"/>
  <c r="D67" i="15"/>
  <c r="E200" i="20"/>
  <c r="G13" i="20"/>
  <c r="D13" i="15"/>
  <c r="F207" i="20"/>
  <c r="E153" i="20"/>
  <c r="G12" i="20"/>
  <c r="G153" i="20" s="1"/>
  <c r="F215" i="20"/>
  <c r="D24" i="16"/>
  <c r="D140" i="15"/>
  <c r="D16" i="15"/>
  <c r="D19" i="15"/>
  <c r="D21" i="16"/>
  <c r="F28" i="20"/>
  <c r="D26" i="15"/>
  <c r="D134" i="15"/>
  <c r="D78" i="15"/>
  <c r="G187" i="20"/>
  <c r="E187" i="20"/>
  <c r="D103" i="15"/>
  <c r="E154" i="20"/>
  <c r="D15" i="15"/>
  <c r="G201" i="20"/>
  <c r="D99" i="16"/>
  <c r="D29" i="15"/>
  <c r="D69" i="15"/>
  <c r="T101" i="14"/>
  <c r="D99" i="14"/>
  <c r="H45" i="14"/>
  <c r="C142" i="14"/>
  <c r="C135" i="14" s="1"/>
  <c r="P45" i="14"/>
  <c r="P146" i="14" s="1"/>
  <c r="D113" i="14"/>
  <c r="D63" i="14"/>
  <c r="E17" i="19"/>
  <c r="C99" i="14"/>
  <c r="J60" i="14"/>
  <c r="C49" i="14"/>
  <c r="D142" i="14"/>
  <c r="D135" i="14" s="1"/>
  <c r="B137" i="13"/>
  <c r="B140" i="13" s="1"/>
  <c r="DD51" i="24"/>
  <c r="DO51" i="24" s="1"/>
  <c r="DO49" i="24"/>
  <c r="BC43" i="24"/>
  <c r="AR49" i="24"/>
  <c r="BO43" i="24"/>
  <c r="BD49" i="24"/>
  <c r="AA22" i="22"/>
  <c r="X22" i="22"/>
  <c r="CA43" i="24"/>
  <c r="EB49" i="24"/>
  <c r="EM43" i="24"/>
  <c r="AB22" i="22"/>
  <c r="Y22" i="22"/>
  <c r="X26" i="22"/>
  <c r="X24" i="22"/>
  <c r="D23" i="22"/>
  <c r="W22" i="22"/>
  <c r="AQ43" i="24"/>
  <c r="V22" i="22"/>
  <c r="AF51" i="24"/>
  <c r="AQ51" i="24" s="1"/>
  <c r="AQ49" i="24"/>
  <c r="W26" i="22"/>
  <c r="BP51" i="24"/>
  <c r="CA51" i="24" s="1"/>
  <c r="CA49" i="24"/>
  <c r="AH51" i="23"/>
  <c r="U26" i="22" s="1"/>
  <c r="U24" i="22"/>
  <c r="Y24" i="22"/>
  <c r="AL51" i="23"/>
  <c r="Y26" i="22" s="1"/>
  <c r="EA43" i="23"/>
  <c r="DP49" i="23"/>
  <c r="EZ47" i="23"/>
  <c r="K51" i="23"/>
  <c r="I26" i="22" s="1"/>
  <c r="I24" i="22"/>
  <c r="N24" i="22"/>
  <c r="U51" i="23"/>
  <c r="N26" i="22" s="1"/>
  <c r="AF49" i="23"/>
  <c r="S22" i="22"/>
  <c r="AQ43" i="23"/>
  <c r="AO51" i="23"/>
  <c r="AB26" i="22" s="1"/>
  <c r="AB24" i="22"/>
  <c r="AR51" i="23"/>
  <c r="BC49" i="23"/>
  <c r="BC51" i="23" s="1"/>
  <c r="J24" i="22"/>
  <c r="O51" i="23"/>
  <c r="J26" i="22" s="1"/>
  <c r="DO49" i="23"/>
  <c r="DO51" i="23" s="1"/>
  <c r="DD51" i="23"/>
  <c r="P24" i="22"/>
  <c r="Z51" i="23"/>
  <c r="P26" i="22" s="1"/>
  <c r="V24" i="22"/>
  <c r="AI51" i="23"/>
  <c r="V26" i="22" s="1"/>
  <c r="AG51" i="23"/>
  <c r="T26" i="22" s="1"/>
  <c r="T24" i="22"/>
  <c r="H24" i="22"/>
  <c r="J51" i="23"/>
  <c r="H26" i="22" s="1"/>
  <c r="AN51" i="23"/>
  <c r="AA26" i="22" s="1"/>
  <c r="AA24" i="22"/>
  <c r="P51" i="23"/>
  <c r="Z22" i="22"/>
  <c r="AM49" i="23"/>
  <c r="O24" i="22"/>
  <c r="W51" i="23"/>
  <c r="O26" i="22" s="1"/>
  <c r="H51" i="23"/>
  <c r="G26" i="22" s="1"/>
  <c r="G24" i="22"/>
  <c r="AP51" i="23"/>
  <c r="AC26" i="22" s="1"/>
  <c r="AC24" i="22"/>
  <c r="E204" i="20"/>
  <c r="E158" i="20"/>
  <c r="D64" i="17"/>
  <c r="D63" i="17" s="1"/>
  <c r="C63" i="17"/>
  <c r="C60" i="17" s="1"/>
  <c r="E39" i="20"/>
  <c r="G39" i="20" s="1"/>
  <c r="E38" i="15"/>
  <c r="E38" i="20" s="1"/>
  <c r="D17" i="15"/>
  <c r="E69" i="20"/>
  <c r="E214" i="20" s="1"/>
  <c r="G29" i="20"/>
  <c r="E156" i="20"/>
  <c r="E57" i="20"/>
  <c r="G57" i="20" s="1"/>
  <c r="E56" i="15"/>
  <c r="E56" i="20" s="1"/>
  <c r="G56" i="20" s="1"/>
  <c r="E202" i="20"/>
  <c r="C99" i="15"/>
  <c r="D100" i="15"/>
  <c r="D62" i="15"/>
  <c r="D141" i="15"/>
  <c r="E81" i="15"/>
  <c r="E74" i="15" s="1"/>
  <c r="E74" i="20" s="1"/>
  <c r="G74" i="20" s="1"/>
  <c r="E21" i="15"/>
  <c r="E21" i="20" s="1"/>
  <c r="D128" i="15"/>
  <c r="C80" i="15"/>
  <c r="D80" i="15" s="1"/>
  <c r="E142" i="15"/>
  <c r="E142" i="20" s="1"/>
  <c r="G142" i="20" s="1"/>
  <c r="E190" i="20"/>
  <c r="E213" i="20"/>
  <c r="D118" i="15"/>
  <c r="K28" i="17"/>
  <c r="E131" i="15"/>
  <c r="E131" i="20" s="1"/>
  <c r="G131" i="20" s="1"/>
  <c r="E35" i="15"/>
  <c r="E35" i="20" s="1"/>
  <c r="C70" i="15"/>
  <c r="D129" i="15"/>
  <c r="D44" i="17"/>
  <c r="D41" i="17" s="1"/>
  <c r="C41" i="17"/>
  <c r="C44" i="15"/>
  <c r="D44" i="15" s="1"/>
  <c r="D102" i="15"/>
  <c r="G156" i="20"/>
  <c r="G202" i="20"/>
  <c r="D122" i="15"/>
  <c r="C120" i="15"/>
  <c r="D57" i="15"/>
  <c r="C56" i="15"/>
  <c r="F159" i="20"/>
  <c r="F152" i="20" s="1"/>
  <c r="F205" i="20"/>
  <c r="C124" i="16"/>
  <c r="D132" i="15"/>
  <c r="N45" i="16"/>
  <c r="F211" i="20"/>
  <c r="D143" i="16"/>
  <c r="D142" i="16" s="1"/>
  <c r="D135" i="16" s="1"/>
  <c r="C143" i="15"/>
  <c r="C142" i="16"/>
  <c r="C135" i="16" s="1"/>
  <c r="D90" i="16"/>
  <c r="C90" i="15"/>
  <c r="D90" i="15" s="1"/>
  <c r="C63" i="15"/>
  <c r="N10" i="16"/>
  <c r="C85" i="16"/>
  <c r="G158" i="20"/>
  <c r="E96" i="16"/>
  <c r="F165" i="20"/>
  <c r="D91" i="15"/>
  <c r="D82" i="16"/>
  <c r="D81" i="16" s="1"/>
  <c r="C82" i="15"/>
  <c r="D93" i="16"/>
  <c r="D92" i="16" s="1"/>
  <c r="C93" i="15"/>
  <c r="E189" i="20"/>
  <c r="D76" i="16"/>
  <c r="C76" i="15"/>
  <c r="D76" i="15" s="1"/>
  <c r="D25" i="15"/>
  <c r="D127" i="16"/>
  <c r="C127" i="15"/>
  <c r="E41" i="15"/>
  <c r="E41" i="20" s="1"/>
  <c r="D114" i="16"/>
  <c r="D113" i="16" s="1"/>
  <c r="C114" i="15"/>
  <c r="C38" i="15"/>
  <c r="D39" i="15"/>
  <c r="C74" i="16"/>
  <c r="D22" i="15"/>
  <c r="D55" i="16"/>
  <c r="C55" i="15"/>
  <c r="D55" i="15" s="1"/>
  <c r="E99" i="15"/>
  <c r="C106" i="15"/>
  <c r="T50" i="14"/>
  <c r="D49" i="14"/>
  <c r="D71" i="14"/>
  <c r="T71" i="14" s="1"/>
  <c r="C70" i="14"/>
  <c r="D121" i="14"/>
  <c r="C120" i="14"/>
  <c r="D19" i="14"/>
  <c r="T19" i="14" s="1"/>
  <c r="D106" i="14"/>
  <c r="D24" i="14"/>
  <c r="B77" i="13"/>
  <c r="G128" i="20"/>
  <c r="G212" i="20" s="1"/>
  <c r="E166" i="20"/>
  <c r="E212" i="20"/>
  <c r="G48" i="20"/>
  <c r="E164" i="20"/>
  <c r="E210" i="20"/>
  <c r="G186" i="20"/>
  <c r="F175" i="20"/>
  <c r="E163" i="20"/>
  <c r="E209" i="20"/>
  <c r="G47" i="20"/>
  <c r="G168" i="20"/>
  <c r="E186" i="20"/>
  <c r="E168" i="20"/>
  <c r="G104" i="20"/>
  <c r="G213" i="20" s="1"/>
  <c r="E167" i="20"/>
  <c r="EZ38" i="24"/>
  <c r="EY43" i="24"/>
  <c r="D92" i="17"/>
  <c r="D85" i="17" s="1"/>
  <c r="D92" i="14"/>
  <c r="D85" i="14" s="1"/>
  <c r="D81" i="14"/>
  <c r="D56" i="14"/>
  <c r="D21" i="14"/>
  <c r="D38" i="14"/>
  <c r="K146" i="14" l="1"/>
  <c r="L146" i="16"/>
  <c r="O146" i="14"/>
  <c r="D110" i="16"/>
  <c r="J10" i="14"/>
  <c r="D131" i="14"/>
  <c r="D124" i="14" s="1"/>
  <c r="S146" i="16"/>
  <c r="C150" i="16" s="1"/>
  <c r="E45" i="17"/>
  <c r="C28" i="17"/>
  <c r="C10" i="17" s="1"/>
  <c r="Q24" i="22"/>
  <c r="I146" i="16"/>
  <c r="E10" i="17"/>
  <c r="E146" i="17" s="1"/>
  <c r="DC49" i="23"/>
  <c r="DC51" i="23"/>
  <c r="K26" i="22"/>
  <c r="S146" i="17"/>
  <c r="I10" i="14"/>
  <c r="J146" i="17"/>
  <c r="F185" i="20"/>
  <c r="F193" i="20" s="1"/>
  <c r="Q146" i="16"/>
  <c r="D60" i="16"/>
  <c r="M146" i="14"/>
  <c r="K10" i="16"/>
  <c r="D46" i="17"/>
  <c r="N146" i="14"/>
  <c r="P146" i="17"/>
  <c r="Q146" i="17"/>
  <c r="K10" i="17"/>
  <c r="D106" i="15"/>
  <c r="C49" i="15"/>
  <c r="C46" i="15" s="1"/>
  <c r="G146" i="16"/>
  <c r="C96" i="14"/>
  <c r="C60" i="14"/>
  <c r="G146" i="14"/>
  <c r="B122" i="13"/>
  <c r="B123" i="13" s="1"/>
  <c r="B142" i="13" s="1"/>
  <c r="B153" i="13"/>
  <c r="R142" i="13"/>
  <c r="B156" i="13"/>
  <c r="T142" i="13"/>
  <c r="G146" i="17"/>
  <c r="C28" i="14"/>
  <c r="D96" i="17"/>
  <c r="C11" i="14"/>
  <c r="G204" i="20"/>
  <c r="E10" i="16"/>
  <c r="E45" i="16"/>
  <c r="H146" i="16"/>
  <c r="J146" i="16"/>
  <c r="D28" i="14"/>
  <c r="D124" i="16"/>
  <c r="K24" i="22"/>
  <c r="D11" i="16"/>
  <c r="M24" i="22"/>
  <c r="D28" i="17"/>
  <c r="H146" i="17"/>
  <c r="O146" i="16"/>
  <c r="I146" i="17"/>
  <c r="E96" i="15"/>
  <c r="E96" i="20" s="1"/>
  <c r="G96" i="20" s="1"/>
  <c r="O146" i="17"/>
  <c r="L146" i="17"/>
  <c r="I45" i="14"/>
  <c r="C10" i="16"/>
  <c r="H146" i="14"/>
  <c r="D46" i="16"/>
  <c r="D60" i="17"/>
  <c r="D38" i="15"/>
  <c r="R146" i="17"/>
  <c r="D74" i="14"/>
  <c r="R146" i="16"/>
  <c r="Q146" i="14"/>
  <c r="C150" i="14" s="1"/>
  <c r="C110" i="14"/>
  <c r="E85" i="15"/>
  <c r="E85" i="20" s="1"/>
  <c r="G85" i="20" s="1"/>
  <c r="K45" i="16"/>
  <c r="B150" i="13"/>
  <c r="D110" i="17"/>
  <c r="D35" i="15"/>
  <c r="C46" i="14"/>
  <c r="D11" i="17"/>
  <c r="E205" i="20"/>
  <c r="D70" i="15"/>
  <c r="D63" i="15"/>
  <c r="D21" i="15"/>
  <c r="D18" i="15"/>
  <c r="G188" i="20"/>
  <c r="D120" i="15"/>
  <c r="K45" i="17"/>
  <c r="C21" i="15"/>
  <c r="F208" i="20"/>
  <c r="D28" i="16"/>
  <c r="G18" i="20"/>
  <c r="G159" i="20" s="1"/>
  <c r="F45" i="20"/>
  <c r="D41" i="15"/>
  <c r="E206" i="20"/>
  <c r="P146" i="16"/>
  <c r="B147" i="13"/>
  <c r="C17" i="19"/>
  <c r="D17" i="19" s="1"/>
  <c r="F162" i="20"/>
  <c r="F170" i="20" s="1"/>
  <c r="D96" i="14"/>
  <c r="J45" i="14"/>
  <c r="D96" i="16"/>
  <c r="AE49" i="23"/>
  <c r="AE51" i="23" s="1"/>
  <c r="E207" i="20"/>
  <c r="G192" i="20"/>
  <c r="G166" i="20"/>
  <c r="EZ43" i="23"/>
  <c r="F198" i="20"/>
  <c r="F26" i="22"/>
  <c r="F24" i="22"/>
  <c r="C45" i="17"/>
  <c r="C24" i="15"/>
  <c r="E46" i="15"/>
  <c r="E46" i="20" s="1"/>
  <c r="G46" i="20" s="1"/>
  <c r="D24" i="15"/>
  <c r="E110" i="15"/>
  <c r="E110" i="20" s="1"/>
  <c r="G110" i="20" s="1"/>
  <c r="D49" i="15"/>
  <c r="G24" i="20"/>
  <c r="G161" i="20" s="1"/>
  <c r="D131" i="15"/>
  <c r="G203" i="20"/>
  <c r="C60" i="15"/>
  <c r="D85" i="16"/>
  <c r="E188" i="20"/>
  <c r="E60" i="15"/>
  <c r="E60" i="20" s="1"/>
  <c r="G60" i="20" s="1"/>
  <c r="D56" i="15"/>
  <c r="G200" i="20"/>
  <c r="G154" i="20"/>
  <c r="G35" i="20"/>
  <c r="C45" i="16"/>
  <c r="E192" i="20"/>
  <c r="C41" i="15"/>
  <c r="C28" i="15" s="1"/>
  <c r="D99" i="15"/>
  <c r="E184" i="20"/>
  <c r="C96" i="15"/>
  <c r="G41" i="20"/>
  <c r="G184" i="20" s="1"/>
  <c r="E146" i="14"/>
  <c r="D18" i="14"/>
  <c r="D11" i="14" s="1"/>
  <c r="D46" i="14"/>
  <c r="D70" i="14"/>
  <c r="D60" i="14" s="1"/>
  <c r="EM49" i="24"/>
  <c r="EB51" i="24"/>
  <c r="EM51" i="24" s="1"/>
  <c r="D22" i="22"/>
  <c r="BO49" i="24"/>
  <c r="BD51" i="24"/>
  <c r="BO51" i="24" s="1"/>
  <c r="AR51" i="24"/>
  <c r="BC51" i="24" s="1"/>
  <c r="BC49" i="24"/>
  <c r="C91" i="24" s="1"/>
  <c r="Z24" i="22"/>
  <c r="AM51" i="23"/>
  <c r="Z26" i="22" s="1"/>
  <c r="EA49" i="23"/>
  <c r="EA51" i="23" s="1"/>
  <c r="DP51" i="23"/>
  <c r="AF51" i="23"/>
  <c r="S24" i="22"/>
  <c r="AQ49" i="23"/>
  <c r="E11" i="15"/>
  <c r="E11" i="20" s="1"/>
  <c r="G11" i="20" s="1"/>
  <c r="E182" i="20"/>
  <c r="G38" i="20"/>
  <c r="G183" i="20" s="1"/>
  <c r="E183" i="20"/>
  <c r="G69" i="20"/>
  <c r="G191" i="20" s="1"/>
  <c r="E124" i="15"/>
  <c r="E124" i="20" s="1"/>
  <c r="G124" i="20" s="1"/>
  <c r="E135" i="15"/>
  <c r="E135" i="20" s="1"/>
  <c r="G135" i="20" s="1"/>
  <c r="G21" i="20"/>
  <c r="E81" i="20"/>
  <c r="G81" i="20" s="1"/>
  <c r="G215" i="20" s="1"/>
  <c r="G176" i="20"/>
  <c r="G199" i="20"/>
  <c r="E191" i="20"/>
  <c r="E160" i="20"/>
  <c r="E152" i="20" s="1"/>
  <c r="C124" i="15"/>
  <c r="D127" i="15"/>
  <c r="C92" i="15"/>
  <c r="C85" i="15" s="1"/>
  <c r="D93" i="15"/>
  <c r="D92" i="15" s="1"/>
  <c r="D85" i="15" s="1"/>
  <c r="D74" i="16"/>
  <c r="E99" i="20"/>
  <c r="G99" i="20" s="1"/>
  <c r="D82" i="15"/>
  <c r="D81" i="15" s="1"/>
  <c r="D74" i="15" s="1"/>
  <c r="C81" i="15"/>
  <c r="C74" i="15" s="1"/>
  <c r="F10" i="20"/>
  <c r="N146" i="16"/>
  <c r="D114" i="15"/>
  <c r="D113" i="15" s="1"/>
  <c r="C113" i="15"/>
  <c r="C110" i="15" s="1"/>
  <c r="C142" i="15"/>
  <c r="C135" i="15" s="1"/>
  <c r="D143" i="15"/>
  <c r="D142" i="15" s="1"/>
  <c r="D135" i="15" s="1"/>
  <c r="E28" i="15"/>
  <c r="E28" i="20" s="1"/>
  <c r="G28" i="20" s="1"/>
  <c r="T121" i="14"/>
  <c r="C154" i="14" s="1"/>
  <c r="D120" i="14"/>
  <c r="D110" i="14" s="1"/>
  <c r="G167" i="20"/>
  <c r="G164" i="20"/>
  <c r="G210" i="20"/>
  <c r="G163" i="20"/>
  <c r="G209" i="20"/>
  <c r="EY49" i="24"/>
  <c r="EY51" i="24" s="1"/>
  <c r="EZ43" i="24"/>
  <c r="J146" i="14" l="1"/>
  <c r="D60" i="15"/>
  <c r="D96" i="15"/>
  <c r="K146" i="16"/>
  <c r="C150" i="17"/>
  <c r="C10" i="14"/>
  <c r="I146" i="14"/>
  <c r="E46" i="25"/>
  <c r="F216" i="20"/>
  <c r="K146" i="17"/>
  <c r="E146" i="16"/>
  <c r="D110" i="15"/>
  <c r="D11" i="15"/>
  <c r="C45" i="14"/>
  <c r="C146" i="14" s="1"/>
  <c r="C158" i="14"/>
  <c r="C21" i="19"/>
  <c r="D10" i="16"/>
  <c r="D10" i="14"/>
  <c r="D28" i="15"/>
  <c r="D10" i="17"/>
  <c r="C146" i="16"/>
  <c r="D45" i="17"/>
  <c r="F146" i="20"/>
  <c r="D24" i="22"/>
  <c r="S26" i="22"/>
  <c r="D26" i="22" s="1"/>
  <c r="D31" i="22" s="1"/>
  <c r="D46" i="15"/>
  <c r="C146" i="17"/>
  <c r="G206" i="20"/>
  <c r="G207" i="20"/>
  <c r="C11" i="15"/>
  <c r="C10" i="15" s="1"/>
  <c r="E185" i="20"/>
  <c r="E198" i="20"/>
  <c r="E175" i="20"/>
  <c r="D45" i="14"/>
  <c r="G185" i="20"/>
  <c r="E18" i="19" s="1"/>
  <c r="E16" i="19" s="1"/>
  <c r="D124" i="15"/>
  <c r="G169" i="20"/>
  <c r="G214" i="20"/>
  <c r="G182" i="20"/>
  <c r="G175" i="20" s="1"/>
  <c r="G205" i="20"/>
  <c r="D45" i="16"/>
  <c r="AQ51" i="23"/>
  <c r="EZ49" i="23"/>
  <c r="EZ51" i="23" s="1"/>
  <c r="G160" i="20"/>
  <c r="G152" i="20" s="1"/>
  <c r="E215" i="20"/>
  <c r="E211" i="20"/>
  <c r="E165" i="20"/>
  <c r="E10" i="15"/>
  <c r="E45" i="15"/>
  <c r="E45" i="20" s="1"/>
  <c r="G45" i="20" s="1"/>
  <c r="E169" i="20"/>
  <c r="C45" i="15"/>
  <c r="G165" i="20"/>
  <c r="G211" i="20"/>
  <c r="EZ49" i="24"/>
  <c r="EZ51" i="24" s="1"/>
  <c r="C162" i="14" l="1"/>
  <c r="C97" i="23"/>
  <c r="D146" i="17"/>
  <c r="D45" i="15"/>
  <c r="D10" i="15"/>
  <c r="D146" i="14"/>
  <c r="E193" i="20"/>
  <c r="G198" i="20"/>
  <c r="G193" i="20"/>
  <c r="E208" i="20"/>
  <c r="E216" i="20" s="1"/>
  <c r="G208" i="20"/>
  <c r="G162" i="20"/>
  <c r="D146" i="16"/>
  <c r="E162" i="20"/>
  <c r="E170" i="20" s="1"/>
  <c r="E146" i="15"/>
  <c r="E146" i="20" s="1"/>
  <c r="G146" i="20" s="1"/>
  <c r="C146" i="15"/>
  <c r="C154" i="16" s="1"/>
  <c r="E10" i="20"/>
  <c r="G10" i="20" s="1"/>
  <c r="G216" i="20" l="1"/>
  <c r="C18" i="19" s="1"/>
  <c r="C16" i="19" s="1"/>
  <c r="C19" i="19" s="1"/>
  <c r="C20" i="19" s="1"/>
  <c r="C25" i="19" s="1"/>
  <c r="D18" i="19"/>
  <c r="D16" i="19" s="1"/>
  <c r="D146" i="15"/>
  <c r="G170" i="20"/>
  <c r="C23" i="19" l="1"/>
  <c r="C24" i="19"/>
</calcChain>
</file>

<file path=xl/sharedStrings.xml><?xml version="1.0" encoding="utf-8"?>
<sst xmlns="http://schemas.openxmlformats.org/spreadsheetml/2006/main" count="5996" uniqueCount="978">
  <si>
    <t>B.G.R.1 GI Results (Total)</t>
  </si>
  <si>
    <t>Description</t>
  </si>
  <si>
    <t>(Jurisdiction) Branch 1</t>
  </si>
  <si>
    <t>(Jurisdiction) Branch 2</t>
  </si>
  <si>
    <t>(Jurisdiction) Branch 3</t>
  </si>
  <si>
    <t>(Jurisdiction) Branch 4</t>
  </si>
  <si>
    <t>Others - 1</t>
  </si>
  <si>
    <t>Others - 2</t>
  </si>
  <si>
    <t>I.F. Equities</t>
  </si>
  <si>
    <t>I.J. Loans and advances</t>
  </si>
  <si>
    <t>I.K. Reverse repurchase agreements</t>
  </si>
  <si>
    <t>I.L Subsidiaries</t>
  </si>
  <si>
    <t>I.M Affiliates / associates</t>
  </si>
  <si>
    <t>I.N Fellow subsidiaries</t>
  </si>
  <si>
    <t/>
  </si>
  <si>
    <t xml:space="preserve">F.1 Regulatory Balance Sheet </t>
  </si>
  <si>
    <t>Name of Insurer:</t>
  </si>
  <si>
    <t>Valuation Date:</t>
  </si>
  <si>
    <t>Reporting Period:</t>
  </si>
  <si>
    <t>(Unit: in HKD thousands)</t>
  </si>
  <si>
    <t>Long term offshore reinsurance business</t>
  </si>
  <si>
    <t>General offshore reinsurance business</t>
  </si>
  <si>
    <t>For branch operating in Hong Kong (other than a designated insurer), whether offshore reinsurance fund is established?</t>
    <phoneticPr fontId="7" type="noConversion"/>
  </si>
  <si>
    <t>Yes</t>
  </si>
  <si>
    <t>No</t>
  </si>
  <si>
    <t>Not applicable</t>
  </si>
  <si>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</si>
  <si>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</si>
  <si>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</si>
  <si>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</si>
  <si>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</si>
  <si>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</si>
  <si>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</si>
  <si>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</si>
  <si>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</si>
  <si>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>Column 10</t>
  </si>
  <si>
    <t>Column 11</t>
  </si>
  <si>
    <t>Column 12</t>
  </si>
  <si>
    <t>Column 13</t>
  </si>
  <si>
    <t>Column 14</t>
  </si>
  <si>
    <t>Column 15</t>
  </si>
  <si>
    <t>Column 16</t>
  </si>
  <si>
    <t>Column 17</t>
  </si>
  <si>
    <t>Column 18</t>
  </si>
  <si>
    <t>Column 19</t>
  </si>
  <si>
    <t>Column 20</t>
  </si>
  <si>
    <t>Asset / Liability / Capital Items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</si>
  <si>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</si>
  <si>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</si>
  <si>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</si>
  <si>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</si>
  <si>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</si>
  <si>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</si>
  <si>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</si>
  <si>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</si>
  <si>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</si>
  <si>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</si>
  <si>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</si>
  <si>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</si>
  <si>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</si>
  <si>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</si>
  <si>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</si>
  <si>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</si>
  <si>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</si>
  <si>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(r)</t>
  </si>
  <si>
    <t>(s)</t>
  </si>
  <si>
    <t>Carrying values under scope of regulatory consolidation</t>
  </si>
  <si>
    <t>Long Term Insurance Business</t>
  </si>
  <si>
    <t>General Insurance Business</t>
  </si>
  <si>
    <t>Non-insurance operations</t>
  </si>
  <si>
    <t>Shareholder Fund</t>
  </si>
  <si>
    <t>Applicable to HK insurers or designated insurers: Of which belongs to Branch insurance operations outside Hong Kong (Please fill in the jurisdiction of each branch operation outside Hong Kong in the row below)</t>
  </si>
  <si>
    <t>HK insurers or designated insurers: all long term insurance business
Branch operating in Hong Kong: all long term insurance business, other than offshore RI business if offshore RI fund is established</t>
  </si>
  <si>
    <t>Applicable to branch operating in Hong Kong with offshore RI fund established: Offshore RI business related</t>
  </si>
  <si>
    <t>HK insurers or designated insurers: all general insurance business
Branch operating in Hong Kong: all general insurance business, other than offshore RI business if offshore RI fund is established</t>
  </si>
  <si>
    <t>Linked Long Term (Class C)</t>
  </si>
  <si>
    <t>Retirement scheme category I (Class G)</t>
  </si>
  <si>
    <t>Retirement scheme category II (Class H)</t>
  </si>
  <si>
    <t>Participating Business</t>
  </si>
  <si>
    <t>Other Businesses</t>
  </si>
  <si>
    <t>Total carrying values of the branch</t>
  </si>
  <si>
    <t>Of which belongs to Long Term Fund</t>
  </si>
  <si>
    <t>As at end of current quarter</t>
  </si>
  <si>
    <t>(T)</t>
  </si>
  <si>
    <r>
      <t xml:space="preserve">I – Total assets </t>
    </r>
    <r>
      <rPr>
        <sz val="10"/>
        <rFont val="Arial"/>
        <family val="2"/>
      </rPr>
      <t> </t>
    </r>
  </si>
  <si>
    <t>I.A. Goodwill</t>
  </si>
  <si>
    <t>I.B. Intangible assets</t>
    <phoneticPr fontId="2" type="noConversion"/>
  </si>
  <si>
    <t>I.C. Cash and cash equivalents, and statutory deposits</t>
  </si>
  <si>
    <t>I.C1. Statutory deposits</t>
  </si>
  <si>
    <t>I.C2. Non-statutory or other deposits</t>
  </si>
  <si>
    <t>I.D. Deposits with original maturity more than three months</t>
  </si>
  <si>
    <r>
      <t>I.E. Debt securities</t>
    </r>
    <r>
      <rPr>
        <sz val="10"/>
        <rFont val="Arial"/>
        <family val="2"/>
      </rPr>
      <t> </t>
    </r>
  </si>
  <si>
    <t>I.E1. Sovereign issued</t>
  </si>
  <si>
    <t>I.E2. Issued by domestic public sector entity and other public sector entity fully guaranteed by government or central banks</t>
  </si>
  <si>
    <t>I.E3. Corporate issued</t>
  </si>
  <si>
    <t xml:space="preserve">I.E4. Asset backed securities </t>
  </si>
  <si>
    <t>I.E5. Other structured securities</t>
  </si>
  <si>
    <t>I.E6. Other debt securities</t>
  </si>
  <si>
    <t>I.F1. Listed equities</t>
  </si>
  <si>
    <t>I.F2. Unlisted or private equities</t>
    <phoneticPr fontId="2" type="noConversion"/>
  </si>
  <si>
    <t>I.F3. Portfolio Investment  </t>
  </si>
  <si>
    <t>I.F4. Hybrid equities and preference equities</t>
  </si>
  <si>
    <t>I.F5. Strategic investments</t>
  </si>
  <si>
    <t>I.G. Derivative financial instruments</t>
  </si>
  <si>
    <t xml:space="preserve">I.H. Properties </t>
  </si>
  <si>
    <t>I.H1. Investment properties</t>
  </si>
  <si>
    <t>I.H2. Own-occupied properties</t>
  </si>
  <si>
    <t>I.I. Policyholder account assets in respect of unit-linked products / account value for retirement scheme</t>
  </si>
  <si>
    <t>I.J1. Policy loans</t>
  </si>
  <si>
    <t>I.J2. Loans and advances other than policy loans</t>
  </si>
  <si>
    <t>I.L1. Of which: amounts due from</t>
  </si>
  <si>
    <t>I.L2. Of which: investment in</t>
  </si>
  <si>
    <t>I.M1. Of which: amounts due from</t>
  </si>
  <si>
    <t>I.M2. Of which: investment in</t>
  </si>
  <si>
    <t>I.N1. Of which: amounts due from</t>
  </si>
  <si>
    <t>I.N2. Of which: investment in</t>
  </si>
  <si>
    <t>I.O Amount due from holding company</t>
  </si>
  <si>
    <t xml:space="preserve">I.OA Amount due from Head Office </t>
  </si>
  <si>
    <t>I.P. Reinsurance assets</t>
  </si>
  <si>
    <t>I.Q. Non-investment assets</t>
  </si>
  <si>
    <t xml:space="preserve">  I.Q1. Receivables arising from insurance operations</t>
  </si>
  <si>
    <t>I.Q1a. policyholders</t>
  </si>
  <si>
    <t>I.Q1b. intermediaries</t>
  </si>
  <si>
    <t>I.Q1c. reinsurers</t>
  </si>
  <si>
    <t>I.Q2. Investment income receivable from financial assets</t>
  </si>
  <si>
    <t>I.Q3. Other property, plant and equipment (excluding properties)</t>
    <phoneticPr fontId="2" type="noConversion"/>
  </si>
  <si>
    <t>I.Q4. Current tax assets</t>
    <phoneticPr fontId="2" type="noConversion"/>
  </si>
  <si>
    <t xml:space="preserve">I.Q5. Deferred tax assets </t>
    <phoneticPr fontId="2" type="noConversion"/>
  </si>
  <si>
    <t>I.Q6. Direct investment in Own Capital instruments</t>
    <phoneticPr fontId="2" type="noConversion"/>
  </si>
  <si>
    <t>I.Q7. Defined benefit pension fund assets</t>
  </si>
  <si>
    <t>I.Q8. Lease receivables / right-of-use assets</t>
    <phoneticPr fontId="2" type="noConversion"/>
  </si>
  <si>
    <t>I.Q9. Other non-investment assets</t>
  </si>
  <si>
    <t>I.R.Amount due from Shareholder Fund</t>
  </si>
  <si>
    <t>I.S.Amount due from other insurance funds</t>
  </si>
  <si>
    <t>I.T. [Any other assets, not elsewhere shown]</t>
  </si>
  <si>
    <t>I.U. Total assets (summation of items I.A. to I.T.)</t>
  </si>
  <si>
    <t>II – Total liabilities</t>
    <phoneticPr fontId="2" type="noConversion"/>
  </si>
  <si>
    <t>II.A. and II.B. Total insurance liabilities (gross of reinsurance)</t>
  </si>
  <si>
    <t>Of which: II.A. General insurance liabilities</t>
  </si>
  <si>
    <t>II.A1. Outstanding claims liabilities</t>
  </si>
  <si>
    <t>II.A2. Premium liabilities</t>
  </si>
  <si>
    <t>II.A3. Margin over Current Estimate for:</t>
  </si>
  <si>
    <t>II.A3a. Outstanding claims liabilities</t>
    <phoneticPr fontId="2" type="noConversion"/>
  </si>
  <si>
    <t>II.A3b. Premium liabilities</t>
    <phoneticPr fontId="2" type="noConversion"/>
  </si>
  <si>
    <t>II.A4. Other general insurance liabilities</t>
  </si>
  <si>
    <t xml:space="preserve">Of which: II.B Long term insurance liabilities </t>
  </si>
  <si>
    <t>II.B1. Outstanding claims - reported claims</t>
  </si>
  <si>
    <t>II.B2. Outstanding claims - unreported claims</t>
  </si>
  <si>
    <t>II.B3. Inforce reserves</t>
  </si>
  <si>
    <t>II.B4. Margin over Current Estimate</t>
  </si>
  <si>
    <t>II.B5. Prepaid policyholder premiums</t>
  </si>
  <si>
    <t>II.B6. Other long term insurance liabilities</t>
  </si>
  <si>
    <t>II.C. Payables to policyholders, intermediaries &amp; reinsurers (including deposits from)</t>
  </si>
  <si>
    <t>II.D. Reinsurance liabilities</t>
  </si>
  <si>
    <t>II.E. Derivative financial instruments</t>
  </si>
  <si>
    <t>II.F. Repurchase agreements</t>
  </si>
  <si>
    <t>II.G. Total other liabilities</t>
  </si>
  <si>
    <t>II.G1. Interest-bearing financial liabilities issued (non-bank)</t>
  </si>
  <si>
    <t>II.G2. Bank borrowings</t>
  </si>
  <si>
    <t>II.G3. Subordinated liabilities</t>
  </si>
  <si>
    <t>II.G3a. Subordinated liabilities not in Eligible Capital Resources</t>
  </si>
  <si>
    <t>II.G3b. Subordinated liabilities in Eligible Capital Resources</t>
  </si>
  <si>
    <t>II.G4. Borrowings with / amount due to related parties</t>
    <phoneticPr fontId="2" type="noConversion"/>
  </si>
  <si>
    <t>II.G4a. Of which: affiliates / associates </t>
    <phoneticPr fontId="2" type="noConversion"/>
  </si>
  <si>
    <t>II.G4b. Of which: subsidiaries</t>
    <phoneticPr fontId="2" type="noConversion"/>
  </si>
  <si>
    <t>II.G4c. Of which: fellow subsidiaries</t>
    <phoneticPr fontId="2" type="noConversion"/>
  </si>
  <si>
    <t>II.G4d. Of which: Holding company</t>
    <phoneticPr fontId="2" type="noConversion"/>
  </si>
  <si>
    <t>II.G4e. Of which: Head Office</t>
  </si>
  <si>
    <t>II.G5. Other borrowings</t>
  </si>
  <si>
    <t>II.G6. Current tax liabilities</t>
  </si>
  <si>
    <t>II.G7. Deferred tax liabilities</t>
  </si>
  <si>
    <t>II.G8. Pension benefit obligations</t>
  </si>
  <si>
    <t>II.G9. Lease liabilities</t>
  </si>
  <si>
    <t>II.G10. Other provisions and liabilities</t>
  </si>
  <si>
    <t>II.H. Amount due to Shareholder Fund</t>
  </si>
  <si>
    <t>II.I. Amount due to other insurance funds</t>
  </si>
  <si>
    <t>II.J. Contingent liabilities (on regulatory basis)</t>
  </si>
  <si>
    <t>II.K. [Any other liabilities, not elsewhere shown]</t>
  </si>
  <si>
    <t>II.L. Total liabilities (summation of items II.A. to II.K.)</t>
  </si>
  <si>
    <t>Net assets</t>
    <phoneticPr fontId="2" type="noConversion"/>
  </si>
  <si>
    <t>III – Equity</t>
  </si>
  <si>
    <t xml:space="preserve">III.A. Paid-up capital </t>
  </si>
  <si>
    <t>III.A1. Ordinary shares</t>
  </si>
  <si>
    <t>III.A2. Preference shares</t>
  </si>
  <si>
    <t>III.B. Head Office account (for branch only)</t>
  </si>
  <si>
    <t>III.C. Statutory retained earnings</t>
  </si>
  <si>
    <t>III.D. Other reserves</t>
  </si>
  <si>
    <t>III.E. Contributed surplus</t>
  </si>
  <si>
    <t>III.F. Any other equity items [not elsewhere shown, with breakdown in added rows]</t>
  </si>
  <si>
    <t>Shareholders’ equity attributable to shareholders (summation of items III.A. to III.F.)</t>
  </si>
  <si>
    <t>III.G. Minority / non-controlling interests</t>
  </si>
  <si>
    <t>III.H. Participating policyholders' equity or account</t>
  </si>
  <si>
    <t>III.I. Total equity (summation of items III.A. to III.H.)</t>
  </si>
  <si>
    <t>Check (Net assets)</t>
  </si>
  <si>
    <t>Tolerance</t>
  </si>
  <si>
    <t>Commentaries</t>
  </si>
  <si>
    <t>Check for input on Branch Jurisdicion and Name (N15)</t>
  </si>
  <si>
    <t xml:space="preserve">Check </t>
  </si>
  <si>
    <t>Check for input on Branch Jurisdicion and Name (P15)</t>
  </si>
  <si>
    <t>Check for input on Branch Jurisdicion and Name (R15)</t>
  </si>
  <si>
    <t>Check for input on Branch Jurisdicion and Name (T15)</t>
  </si>
  <si>
    <t>F.G.1 General Insurance Liabilities - Outstanding Claims Liabilities</t>
  </si>
  <si>
    <t>Column 15</t>
    <phoneticPr fontId="5" type="noConversion"/>
  </si>
  <si>
    <t>Column 16</t>
    <phoneticPr fontId="5" type="noConversion"/>
  </si>
  <si>
    <t>General Insurance Lines of Business</t>
  </si>
  <si>
    <t xml:space="preserve"> Total Outstanding Claims Liabilities</t>
  </si>
  <si>
    <t>Components of Gross Outstanding Claims Liabilities</t>
  </si>
  <si>
    <t>Components of Net Outstanding Claims Liabilities</t>
  </si>
  <si>
    <t>Data Validation</t>
  </si>
  <si>
    <t>Gross Outstanding Claims Liabilities</t>
  </si>
  <si>
    <t>Estimate of Reinsurance Recoverables</t>
    <phoneticPr fontId="2" type="noConversion"/>
  </si>
  <si>
    <t>Net Outstanding Claims Liabilities</t>
  </si>
  <si>
    <t xml:space="preserve">Case Outstanding </t>
    <phoneticPr fontId="2" type="noConversion"/>
  </si>
  <si>
    <t>IBNR</t>
    <phoneticPr fontId="2" type="noConversion"/>
  </si>
  <si>
    <t xml:space="preserve">ULAE </t>
    <phoneticPr fontId="2" type="noConversion"/>
  </si>
  <si>
    <t xml:space="preserve">MOCE (Risk Margin) </t>
    <phoneticPr fontId="2" type="noConversion"/>
  </si>
  <si>
    <t>Discounting Impact 
*[Input in Negative Value]</t>
  </si>
  <si>
    <t xml:space="preserve">Case Outstanding </t>
  </si>
  <si>
    <t>IBNR</t>
  </si>
  <si>
    <t xml:space="preserve">ULAE </t>
  </si>
  <si>
    <t>Is Gross &gt;= Net?</t>
  </si>
  <si>
    <t>If not, please explain</t>
  </si>
  <si>
    <t>Direct Insurance</t>
  </si>
  <si>
    <t>None</t>
  </si>
  <si>
    <t>Direct - Onshore</t>
  </si>
  <si>
    <t>Accident &amp; Health</t>
  </si>
  <si>
    <t>Direct - Accident and Health</t>
    <phoneticPr fontId="5" type="noConversion"/>
  </si>
  <si>
    <t>Direct - Accident and Health - Onshore</t>
  </si>
  <si>
    <t>Motor Vehicle</t>
  </si>
  <si>
    <t>Direct - Motor Vehicle</t>
    <phoneticPr fontId="5" type="noConversion"/>
  </si>
  <si>
    <t>Direct - Motor Vehicle - Onshore</t>
  </si>
  <si>
    <t>Aviation</t>
  </si>
  <si>
    <t>Direct - Aviation</t>
  </si>
  <si>
    <t>Direct - Aviation - Onshore</t>
  </si>
  <si>
    <t>Ships</t>
  </si>
  <si>
    <t>Direct - Ships</t>
    <phoneticPr fontId="5" type="noConversion"/>
  </si>
  <si>
    <t>Direct - Ships - Onshore</t>
  </si>
  <si>
    <t>Goods in Transit</t>
  </si>
  <si>
    <t>Direct - Goods in Transit</t>
    <phoneticPr fontId="5" type="noConversion"/>
  </si>
  <si>
    <t>Direct - Goods in Transit - Onshore</t>
  </si>
  <si>
    <t>Property Damage</t>
  </si>
  <si>
    <t>Direct - Property Damage</t>
    <phoneticPr fontId="5" type="noConversion"/>
  </si>
  <si>
    <t>Direct - Property Damage - Onshore</t>
  </si>
  <si>
    <t>Employees' Compensation (EC)</t>
  </si>
  <si>
    <t>None</t>
    <phoneticPr fontId="5" type="noConversion"/>
  </si>
  <si>
    <t>Construction EC</t>
  </si>
  <si>
    <t>Direct - Employees' Compensation Construction</t>
  </si>
  <si>
    <t>Direct - Employees' Compensation Construction - Onshore</t>
  </si>
  <si>
    <t>Non-Construction EC</t>
  </si>
  <si>
    <t>Direct - Employees' Compensation Non-Construction</t>
  </si>
  <si>
    <t>Direct - Employees' Compensation Non-Construction - Onshore</t>
  </si>
  <si>
    <t>General Liability</t>
  </si>
  <si>
    <t>None - Onshore</t>
  </si>
  <si>
    <t>Public Liability</t>
    <phoneticPr fontId="0" type="noConversion"/>
  </si>
  <si>
    <t>Direct - General Liability - Public Liability</t>
    <phoneticPr fontId="5" type="noConversion"/>
  </si>
  <si>
    <t>Direct - General Liability - Public Liability - Onshore</t>
  </si>
  <si>
    <t>Other Liability</t>
    <phoneticPr fontId="0" type="noConversion"/>
  </si>
  <si>
    <t>Direct - General Liability - Other Liability</t>
    <phoneticPr fontId="5" type="noConversion"/>
  </si>
  <si>
    <t>Direct - General Liability - Other Liability - Onshore</t>
  </si>
  <si>
    <t>Pecuniary Loss</t>
  </si>
  <si>
    <t>Direct - Pecuniary Loss</t>
    <phoneticPr fontId="5" type="noConversion"/>
  </si>
  <si>
    <t>Direct - Pecuniary Loss - Onshore</t>
    <phoneticPr fontId="5" type="noConversion"/>
  </si>
  <si>
    <t>Standard Mortgage</t>
    <phoneticPr fontId="5" type="noConversion"/>
  </si>
  <si>
    <t>Direct - Pecuniary Loss - Standard Mortgage</t>
    <phoneticPr fontId="5" type="noConversion"/>
  </si>
  <si>
    <t>Direct - Pecuniary Loss - Standard Mortgage - Onshore</t>
    <phoneticPr fontId="5" type="noConversion"/>
  </si>
  <si>
    <t xml:space="preserve">Reverse Mortgage </t>
    <phoneticPr fontId="5" type="noConversion"/>
  </si>
  <si>
    <t>Direct - Pecuniary Loss - Reverse Mortgage</t>
    <phoneticPr fontId="5" type="noConversion"/>
  </si>
  <si>
    <t>Direct - Pecuniary Loss - Reverse Mortgage - Onshore</t>
    <phoneticPr fontId="5" type="noConversion"/>
  </si>
  <si>
    <t>Credit &amp; Others</t>
  </si>
  <si>
    <t>Direct - Pecuniary Loss - Credit and Others</t>
    <phoneticPr fontId="5" type="noConversion"/>
  </si>
  <si>
    <t>Direct - Pecuniary Loss - Credit and Others - Onshore</t>
  </si>
  <si>
    <t>Direct - Offshore</t>
  </si>
  <si>
    <t>Direct - Accident and Health - Offshore</t>
  </si>
  <si>
    <t>Direct - Motor Vehicle - Offshore</t>
  </si>
  <si>
    <t>Direct - Aviation - Offshore</t>
  </si>
  <si>
    <t>Direct - Ships - Offshore</t>
  </si>
  <si>
    <t>Direct - Goods in Transit - Offshore</t>
  </si>
  <si>
    <t>Direct - Property Damage - Offshore</t>
  </si>
  <si>
    <t>Direct - Employees' Compensation Construction - Offshore</t>
  </si>
  <si>
    <t>Direct - Employees' Compensation Non-Construction - Offshore</t>
  </si>
  <si>
    <t>None - Offshore</t>
  </si>
  <si>
    <t>Direct - General Liability - Public Liability - Offshore</t>
  </si>
  <si>
    <t>Direct - General Liability - Other Liability - Offshore</t>
  </si>
  <si>
    <t>Direct - Pecuniary Loss</t>
  </si>
  <si>
    <t>Direct - Pecuniary Loss - Offshore</t>
    <phoneticPr fontId="5" type="noConversion"/>
  </si>
  <si>
    <t>Direct - Pecuniary Loss - Standard Mortgage - Offshore</t>
    <phoneticPr fontId="5" type="noConversion"/>
  </si>
  <si>
    <t>Direct - Pecuniary Loss - Reverse Mortgage - Offshore</t>
    <phoneticPr fontId="5" type="noConversion"/>
  </si>
  <si>
    <t>Direct - Pecuniary Loss - Credit and Others - Offshore</t>
  </si>
  <si>
    <t xml:space="preserve">Reinsurance Inward </t>
  </si>
  <si>
    <t xml:space="preserve">None - </t>
  </si>
  <si>
    <t>Proportional Facultative - Onshore</t>
    <phoneticPr fontId="2" type="noConversion"/>
  </si>
  <si>
    <t>Proportional RI - Accident and Health</t>
    <phoneticPr fontId="5" type="noConversion"/>
  </si>
  <si>
    <t>Proportional RI - Accident and Health - Onshore</t>
  </si>
  <si>
    <t>Proportional RI - Motor Vehicle</t>
    <phoneticPr fontId="5" type="noConversion"/>
  </si>
  <si>
    <t>Proportional RI - Motor Vehicle - Onshore</t>
  </si>
  <si>
    <t>Marine, Aviation, and Transport</t>
  </si>
  <si>
    <t>Proportional RI - Aviation</t>
  </si>
  <si>
    <t>Proportional RI - Aviation - Onshore</t>
  </si>
  <si>
    <t>Proportional RI - Ships</t>
    <phoneticPr fontId="5" type="noConversion"/>
  </si>
  <si>
    <t>Proportional RI - Ships - Onshore</t>
  </si>
  <si>
    <t>Proportional RI - Goods in Transit</t>
    <phoneticPr fontId="5" type="noConversion"/>
  </si>
  <si>
    <t>Proportional RI - Goods in Transit - Onshore</t>
  </si>
  <si>
    <t>Proportional RI - Property Damage</t>
    <phoneticPr fontId="5" type="noConversion"/>
  </si>
  <si>
    <t>Proportional RI - Property Damage - Onshore</t>
  </si>
  <si>
    <t>Proportional RI - Employees' Compensation</t>
  </si>
  <si>
    <t>Proportional RI - Employees' Compensation - Onshore</t>
  </si>
  <si>
    <t>Proportional RI - General Liability</t>
    <phoneticPr fontId="5" type="noConversion"/>
  </si>
  <si>
    <t>Proportional RI - General Liability - Onshore</t>
  </si>
  <si>
    <t xml:space="preserve">Proportional RI - Pecuniary Loss </t>
    <phoneticPr fontId="5" type="noConversion"/>
  </si>
  <si>
    <t>Proportional RI - Pecuniary Loss - Onshore</t>
    <phoneticPr fontId="5" type="noConversion"/>
  </si>
  <si>
    <t>Proportional RI - Pecuniary Loss - Standard Mortgage</t>
  </si>
  <si>
    <t>Proportional RI - Pecuniary Loss - Standard Mortgage - Onshore</t>
  </si>
  <si>
    <t>Proportional RI - Pecuniary Loss - Reverse Mortgage</t>
  </si>
  <si>
    <t>Proportional RI - Pecuniary Loss - Reverse Mortgage - Onshore</t>
  </si>
  <si>
    <t>Proportional RI - Pecuniary Loss - Credit and Others</t>
  </si>
  <si>
    <t>Proportional RI - Pecuniary Loss - Credit and Others - Onshore</t>
  </si>
  <si>
    <t>Proportional Facultative - Offshore</t>
    <phoneticPr fontId="2" type="noConversion"/>
  </si>
  <si>
    <t>Proportional RI - Accident and Health - Offshore</t>
  </si>
  <si>
    <t>Proportional RI - Motor Vehicle - Offshore</t>
  </si>
  <si>
    <t>Proportional RI - Aviation - Offshore</t>
  </si>
  <si>
    <t>Proportional RI - Ships - Offshore</t>
  </si>
  <si>
    <t>Proportional RI - Goods in Transit - Offshore</t>
  </si>
  <si>
    <t>Proportional RI - Property Damage - Offshore</t>
  </si>
  <si>
    <t>Proportional RI - Employees' Compensation - Offshore</t>
  </si>
  <si>
    <t>Proportional RI - General Liability - Offshore</t>
  </si>
  <si>
    <t xml:space="preserve">Proportional RI - Pecuniary Loss </t>
  </si>
  <si>
    <t>Proportional RI - Pecuniary Loss - Offshore</t>
    <phoneticPr fontId="5" type="noConversion"/>
  </si>
  <si>
    <t>Proportional RI - Pecuniary Loss - Standard Mortgage - Offshore</t>
    <phoneticPr fontId="5" type="noConversion"/>
  </si>
  <si>
    <t>Proportional RI - Pecuniary Loss - Reverse Mortgage - Offshore</t>
    <phoneticPr fontId="5" type="noConversion"/>
  </si>
  <si>
    <t>Proportional RI - Pecuniary Loss - Credit and Others - Offshore</t>
    <phoneticPr fontId="5" type="noConversion"/>
  </si>
  <si>
    <t>Non-Proportional Facultative - Onshore</t>
    <phoneticPr fontId="2" type="noConversion"/>
  </si>
  <si>
    <t>Non-Proportional RI - Accident and Health</t>
    <phoneticPr fontId="5" type="noConversion"/>
  </si>
  <si>
    <t>Non-Proportional RI - Accident and Health - Onshore</t>
  </si>
  <si>
    <t>Non-Proportional RI - Motor Vehicle</t>
    <phoneticPr fontId="5" type="noConversion"/>
  </si>
  <si>
    <t>Non-Proportional RI - Motor Vehicle - Onshore</t>
  </si>
  <si>
    <t>Non-Proportional RI - Marine, Aviation, and Transport</t>
    <phoneticPr fontId="5" type="noConversion"/>
  </si>
  <si>
    <t>Non-Proportional RI - Marine, Aviation, and Transport - Onshore</t>
  </si>
  <si>
    <t>Non-Proportional RI - Property Damage</t>
    <phoneticPr fontId="5" type="noConversion"/>
  </si>
  <si>
    <t>Non-Proportional RI - Property Damage - Onshore</t>
  </si>
  <si>
    <t>Non-Proportional RI - Employees' Compensation</t>
  </si>
  <si>
    <t>Non-Proportional RI - Employees' Compensation - Onshore</t>
  </si>
  <si>
    <t>Non-Proportional RI - General Liability</t>
    <phoneticPr fontId="5" type="noConversion"/>
  </si>
  <si>
    <t>Non-Proportional RI - General Liability - Onshore</t>
  </si>
  <si>
    <t>Non-Proportional RI - Pecuniary Loss</t>
    <phoneticPr fontId="5" type="noConversion"/>
  </si>
  <si>
    <t>Non-Proportional RI - Pecuniary Loss - Onshore</t>
  </si>
  <si>
    <t>Non-Proportional RI - Pecuniary Loss - Standard Mortgage</t>
    <phoneticPr fontId="5" type="noConversion"/>
  </si>
  <si>
    <t>Non-Proportional RI - Pecuniary Loss - Standard Mortgage - Onshore</t>
    <phoneticPr fontId="5" type="noConversion"/>
  </si>
  <si>
    <t>Non-Proportional RI - Pecuniary Loss - Reverse Mortgage</t>
    <phoneticPr fontId="5" type="noConversion"/>
  </si>
  <si>
    <t>Non-Proportional RI - Pecuniary Loss - Reverse Mortgage - Onshore</t>
    <phoneticPr fontId="5" type="noConversion"/>
  </si>
  <si>
    <t>Non-Proportional RI - Pecuniary Loss - Credit and Others</t>
    <phoneticPr fontId="5" type="noConversion"/>
  </si>
  <si>
    <t>Non-Proportional RI - Pecuniary Loss - Credit and Others - Onshore</t>
    <phoneticPr fontId="5" type="noConversion"/>
  </si>
  <si>
    <t>Non-Proportional Facultative - Offshore</t>
    <phoneticPr fontId="2" type="noConversion"/>
  </si>
  <si>
    <t>Non-Proportional RI - Accident and Health - Offshore</t>
  </si>
  <si>
    <t>Non-Proportional RI - Motor Vehicle - Offshore</t>
  </si>
  <si>
    <t>Non-Proportional RI - Marine, Aviation, and Transport - Offshore</t>
  </si>
  <si>
    <t>Non-Proportional RI - Property Damage - Offshore</t>
  </si>
  <si>
    <t>Non-Proportional RI - Employees' Compensation - Offshore</t>
  </si>
  <si>
    <t>Non-Proportional RI - General Liability - Offshore</t>
  </si>
  <si>
    <t>Non-Proportional RI - Pecuniary Loss</t>
  </si>
  <si>
    <t>Non-Proportional RI - Pecuniary Loss - Offshore</t>
    <phoneticPr fontId="5" type="noConversion"/>
  </si>
  <si>
    <t>Non-Proportional RI - Pecuniary Loss - Standard Mortgage</t>
  </si>
  <si>
    <t>Non-Proportional RI - Pecuniary Loss - Standard Mortgage - Offshore</t>
    <phoneticPr fontId="5" type="noConversion"/>
  </si>
  <si>
    <t>Non-Proportional RI - Pecuniary Loss - Reverse Mortgage</t>
  </si>
  <si>
    <t>Non-Proportional RI - Pecuniary Loss - Reverse Mortgage - Offshore</t>
    <phoneticPr fontId="5" type="noConversion"/>
  </si>
  <si>
    <t>Non-Proportional RI - Pecuniary Loss - Credit and Others</t>
  </si>
  <si>
    <t>Non-Proportional RI - Pecuniary Loss - Credit and Others - Offshore</t>
    <phoneticPr fontId="5" type="noConversion"/>
  </si>
  <si>
    <t>Proportional Treaty - Onshore</t>
    <phoneticPr fontId="2" type="noConversion"/>
  </si>
  <si>
    <t>Proportional Treaty - Offshore</t>
    <phoneticPr fontId="2" type="noConversion"/>
  </si>
  <si>
    <t>Non-Proportional Treaty - Onshore</t>
    <phoneticPr fontId="2" type="noConversion"/>
  </si>
  <si>
    <t>Non-Proportional Treaty - Offshore</t>
    <phoneticPr fontId="2" type="noConversion"/>
  </si>
  <si>
    <t>Non-Proportional RI - General Liability</t>
  </si>
  <si>
    <t>Total</t>
  </si>
  <si>
    <t>Discounting impact should be reported as negative value</t>
  </si>
  <si>
    <t>Check unexplained Gross &lt; Net</t>
  </si>
  <si>
    <t>Check</t>
  </si>
  <si>
    <t>Check Outstanding claims liabilities reconciliation with F.G.1</t>
  </si>
  <si>
    <t>Check MOCE reconciliation with F.G.1, F.G.2A and F.G.2B</t>
  </si>
  <si>
    <t>F.G.2 General Insurance Liabilities - Total Premium Liabilities</t>
  </si>
  <si>
    <t>Column 5</t>
    <phoneticPr fontId="5" type="noConversion"/>
  </si>
  <si>
    <t xml:space="preserve"> Total Premium Liabilities</t>
  </si>
  <si>
    <t>Comments</t>
  </si>
  <si>
    <t>Gross Premium Liabilities</t>
  </si>
  <si>
    <t>Reinsurers' Share of Premium Liabilities</t>
  </si>
  <si>
    <t>Net Premium Liabilities</t>
  </si>
  <si>
    <t>Standard Mortgage</t>
    <phoneticPr fontId="2" type="noConversion"/>
  </si>
  <si>
    <t>Reverse Mortgage</t>
    <phoneticPr fontId="2" type="noConversion"/>
  </si>
  <si>
    <t>Standard Mortgage</t>
  </si>
  <si>
    <t>Reverse Mortgage</t>
  </si>
  <si>
    <t>Reinsurance Inward</t>
    <phoneticPr fontId="0" type="noConversion"/>
  </si>
  <si>
    <t>F.G.2A General Insurance Liabilities - Premium Liability in which premium is received or already recognized as a receivable asset item under EBS [F.1 EBS]</t>
  </si>
  <si>
    <t>Column 9</t>
    <phoneticPr fontId="2" type="noConversion"/>
  </si>
  <si>
    <t>Premium Liabilities - Premium Recognized</t>
  </si>
  <si>
    <t>Unearned Premium within this scope (Gross)
[Gross of Acq. Costs]</t>
  </si>
  <si>
    <t>Deferred Acquisition Costs (Gross)</t>
  </si>
  <si>
    <t>Components of Gross Premium Liabilities</t>
  </si>
  <si>
    <t>Unearned Premium within this scope (Net)
[Gross of Acq. Costs]</t>
  </si>
  <si>
    <t>Deferred Acquisition Costs (Net, ie Gross - RI)</t>
  </si>
  <si>
    <t>Components of Net Premium Liabilities</t>
  </si>
  <si>
    <t>Expected Claim Costs</t>
  </si>
  <si>
    <t>Other expenses</t>
  </si>
  <si>
    <t>MOCE (Risk Margin)</t>
  </si>
  <si>
    <t>Effect of Discounting Impact
*[Input in Negative Value]</t>
  </si>
  <si>
    <t>Check Premium liabilities reconciliation with F.G.2, F.G.2A and F.G.2B</t>
  </si>
  <si>
    <t>F.G.2B General Insurance Liabilities - Premium Liabilities in which premium is yet to be recognized as a receivable asset item under EBS [F.1 EBS]</t>
  </si>
  <si>
    <t>Premium Liabilities - Premium Unrecognized</t>
  </si>
  <si>
    <t>Expected Deficit (Gross) 
[+ve for deficit, -ve for surplus]</t>
    <phoneticPr fontId="4" type="noConversion"/>
  </si>
  <si>
    <t>Reinsurers' Share of Deficit 
[+ve for deficit, -ve for surplus]</t>
    <phoneticPr fontId="4" type="noConversion"/>
  </si>
  <si>
    <t>Expected Deficit (Net)
[+ve for deficit, -ve for surplus]</t>
  </si>
  <si>
    <t>Expected Premium within this scope (Gross)
[Gross of Acq. Costs]</t>
  </si>
  <si>
    <t>Expected Acquisition Costs (Gross)</t>
  </si>
  <si>
    <t>Expected Premium within this scope (Net)
[Gross of Acq. Costs]</t>
  </si>
  <si>
    <t>Expected Acquisition Costs
(Net, ie Gross - RI)</t>
  </si>
  <si>
    <t>CA.MM.1.Q Summary of Capital Requirements and Capital Base for Marine Mutual Insurers</t>
  </si>
  <si>
    <t>As at end of current reporting period (T)</t>
  </si>
  <si>
    <t xml:space="preserve">Total </t>
  </si>
  <si>
    <t>Tier 1 – unlimited</t>
  </si>
  <si>
    <t>Tier 1 – limited</t>
  </si>
  <si>
    <t>Tier 2</t>
  </si>
  <si>
    <t>Eligible capital</t>
  </si>
  <si>
    <t>Total eligible capital to meet the PCA</t>
  </si>
  <si>
    <t>Total Tier 1 eligible capital to meet the MCA</t>
  </si>
  <si>
    <t>All general insurance business, other than offshore RI business</t>
  </si>
  <si>
    <t>Offshore RI business related</t>
  </si>
  <si>
    <t>Net Premium (past 12 months)</t>
  </si>
  <si>
    <t>Relevant Claims Outstanding</t>
  </si>
  <si>
    <t>Additional amount of unexpired risks (floored by 0)</t>
  </si>
  <si>
    <r>
      <t>Higher of Net Premium</t>
    </r>
    <r>
      <rPr>
        <b/>
        <sz val="10"/>
        <rFont val="Arial"/>
        <family val="2"/>
      </rPr>
      <t xml:space="preserve"> &amp; Relevant Claims</t>
    </r>
    <r>
      <rPr>
        <b/>
        <sz val="10"/>
        <color theme="1"/>
        <rFont val="Arial"/>
        <family val="2"/>
      </rPr>
      <t xml:space="preserve"> Outstanding applicable to PCA</t>
    </r>
  </si>
  <si>
    <t>PCA (=MCA)</t>
  </si>
  <si>
    <t>Excess of Assets over Liabilities</t>
  </si>
  <si>
    <t>Ratio of Eligible capital to PCA (in %)</t>
  </si>
  <si>
    <t>Deficiency in Eligible capital to meet 200% PCA</t>
  </si>
  <si>
    <t>Ratio of Tier 1 Eligible capital to PCA (in %)</t>
  </si>
  <si>
    <t>CA.MM.1.U Calculation of URR to Determine Relevant Claims Outstanding</t>
  </si>
  <si>
    <t xml:space="preserve"> General Insurance Lines of Business</t>
  </si>
  <si>
    <t>Unearned Premium within this scope (Net)</t>
  </si>
  <si>
    <t>Additional amount of unexpired risks (before flooring)</t>
  </si>
  <si>
    <t>Direct</t>
  </si>
  <si>
    <t>Onshore</t>
  </si>
  <si>
    <t>Aircraft</t>
  </si>
  <si>
    <t>Ship</t>
  </si>
  <si>
    <t>Employee Compensation (EC)</t>
  </si>
  <si>
    <t>Public Liability</t>
  </si>
  <si>
    <t>Other Liability</t>
  </si>
  <si>
    <t>Standard Mortgage</t>
    <phoneticPr fontId="8" type="noConversion"/>
  </si>
  <si>
    <t>Reverse Mortgage</t>
    <phoneticPr fontId="8" type="noConversion"/>
  </si>
  <si>
    <t>Offshore</t>
  </si>
  <si>
    <t>RI</t>
  </si>
  <si>
    <t>Reinsurance Inward</t>
    <phoneticPr fontId="2" type="noConversion"/>
  </si>
  <si>
    <t>Proportional Facultative - Onshore</t>
    <phoneticPr fontId="8" type="noConversion"/>
  </si>
  <si>
    <t>Proportional Facultative - Offshore</t>
    <phoneticPr fontId="8" type="noConversion"/>
  </si>
  <si>
    <t>Non-Proportional Facultative - Onshore</t>
    <phoneticPr fontId="8" type="noConversion"/>
  </si>
  <si>
    <t>Non-Proportional Facultative - Offshore</t>
    <phoneticPr fontId="8" type="noConversion"/>
  </si>
  <si>
    <t>Proportional Treaty - Onshore</t>
    <phoneticPr fontId="8" type="noConversion"/>
  </si>
  <si>
    <t>Proportional Treaty - Offshore</t>
    <phoneticPr fontId="8" type="noConversion"/>
  </si>
  <si>
    <t>Non-Proportional Treaty - Onshore</t>
    <phoneticPr fontId="8" type="noConversion"/>
  </si>
  <si>
    <t>Non-Proportional Treaty - Offshore</t>
    <phoneticPr fontId="8" type="noConversion"/>
  </si>
  <si>
    <t>Additional amount of unexpired risks (after flooring)</t>
  </si>
  <si>
    <t>Direct Insurance - Onshore</t>
  </si>
  <si>
    <t>Reinsurance Inward - Onshore</t>
  </si>
  <si>
    <t>Direct Insurance - Offshore</t>
  </si>
  <si>
    <t>Reinsurance Inward - Offshore</t>
  </si>
  <si>
    <t>Direct Insurance - Onshore + Offshore</t>
  </si>
  <si>
    <t>Reinsurance Inward - Onshore + Offshore</t>
  </si>
  <si>
    <t>Company Nature :</t>
  </si>
  <si>
    <t xml:space="preserve">Financial Reporting Month (Cumulative from beginning of financial year) : </t>
  </si>
  <si>
    <t xml:space="preserve">Financial Reporting Year : </t>
  </si>
  <si>
    <t>Table 1 : Operating Results on Total Company Level</t>
  </si>
  <si>
    <t>Column 2</t>
    <phoneticPr fontId="0" type="noConversion"/>
  </si>
  <si>
    <t>Column 21</t>
  </si>
  <si>
    <t>Column 22</t>
  </si>
  <si>
    <t>Column 23</t>
  </si>
  <si>
    <t>Column 24</t>
  </si>
  <si>
    <t>Column 25</t>
  </si>
  <si>
    <t>Column 26</t>
  </si>
  <si>
    <t>Company Total</t>
  </si>
  <si>
    <t>Direct Business</t>
  </si>
  <si>
    <t>Reinsurance Inward</t>
  </si>
  <si>
    <t>Marine, Aviation, and Transport</t>
    <phoneticPr fontId="0" type="noConversion"/>
  </si>
  <si>
    <t>Property Damage</t>
    <phoneticPr fontId="1" type="noConversion"/>
  </si>
  <si>
    <t>Employees' compensation - Construction</t>
  </si>
  <si>
    <t>Employees' compensation - Non-construction</t>
  </si>
  <si>
    <t>General Liability</t>
    <phoneticPr fontId="1" type="noConversion"/>
  </si>
  <si>
    <t>Pecuniary Loss - Mortgage</t>
    <phoneticPr fontId="0" type="noConversion"/>
  </si>
  <si>
    <t>Pecuniary Loss - Credit &amp; Others</t>
  </si>
  <si>
    <t>Accident &amp; Health</t>
    <phoneticPr fontId="0" type="noConversion"/>
  </si>
  <si>
    <t>Employees' Compensation</t>
  </si>
  <si>
    <t>Pecuniary Loss - Mortgage</t>
  </si>
  <si>
    <t>Goods in Transit</t>
    <phoneticPr fontId="1" type="noConversion"/>
  </si>
  <si>
    <t xml:space="preserve">Other Liability </t>
  </si>
  <si>
    <t>$</t>
    <phoneticPr fontId="0" type="noConversion"/>
  </si>
  <si>
    <t>$</t>
  </si>
  <si>
    <t>Premium Written</t>
  </si>
  <si>
    <t>Gross Written Premium (+)</t>
  </si>
  <si>
    <t>Row 1</t>
    <phoneticPr fontId="0" type="noConversion"/>
  </si>
  <si>
    <t>Net Written Premium (+)</t>
  </si>
  <si>
    <t>Row 2</t>
  </si>
  <si>
    <t>Underwriting Results</t>
  </si>
  <si>
    <t>Net Undiscounted Best Estimate Combined Business Results, relating to current year</t>
  </si>
  <si>
    <t>Row 3</t>
  </si>
  <si>
    <t>Net Undiscounted Best Estimate Combined Business Results, relating to prior year</t>
  </si>
  <si>
    <t>Row 4</t>
  </si>
  <si>
    <t>Undiscounted Underwriting Results - Profit/(Loss)</t>
  </si>
  <si>
    <t>Row 5</t>
  </si>
  <si>
    <t>Change in net discounting impact of net Insurance Liabilities in current financial year (+)</t>
  </si>
  <si>
    <t>Row 6</t>
  </si>
  <si>
    <t>Underwriting Results including discount movement - Profit/(Loss)</t>
  </si>
  <si>
    <t>Row 7</t>
  </si>
  <si>
    <t>Other income and expenses on EBS basis</t>
  </si>
  <si>
    <t>Other net investment income (+) on EBS basis in current financial year</t>
  </si>
  <si>
    <t>Row 8</t>
  </si>
  <si>
    <t>Other income (+) on EBS basis in current financial year</t>
  </si>
  <si>
    <t>Row 9</t>
  </si>
  <si>
    <t>Other expenses (-) on EBS basis in current financial year</t>
  </si>
  <si>
    <t>Row 10</t>
  </si>
  <si>
    <t xml:space="preserve">Operating Results on EBS basis </t>
  </si>
  <si>
    <t>Row 11</t>
  </si>
  <si>
    <t>Expenses should be reported as negative value</t>
  </si>
  <si>
    <t>Following items should not be reported as blank</t>
  </si>
  <si>
    <t>B.G.R.1A GI Results (Accident Year)</t>
  </si>
  <si>
    <t>Table 1 : Sales &amp; Commission Information on Business Written &amp; Ceded</t>
  </si>
  <si>
    <t>Column 27</t>
  </si>
  <si>
    <t>Column 28</t>
  </si>
  <si>
    <t>Column 29</t>
  </si>
  <si>
    <t>Column 30</t>
  </si>
  <si>
    <t>Column 31</t>
  </si>
  <si>
    <t>Column 32</t>
  </si>
  <si>
    <t>Column 33</t>
  </si>
  <si>
    <t>Column 34</t>
  </si>
  <si>
    <t>Column 35</t>
  </si>
  <si>
    <t>Column 36</t>
  </si>
  <si>
    <t>Column 37</t>
  </si>
  <si>
    <t>Column 38</t>
  </si>
  <si>
    <t>Column 39</t>
  </si>
  <si>
    <t>Column 40</t>
  </si>
  <si>
    <t>Column 41</t>
  </si>
  <si>
    <t>Column 42</t>
  </si>
  <si>
    <t>Column 43</t>
  </si>
  <si>
    <t>Column 44</t>
  </si>
  <si>
    <t>Column 45</t>
  </si>
  <si>
    <t>Column 46</t>
  </si>
  <si>
    <t>Column 47</t>
  </si>
  <si>
    <t>Column 48</t>
  </si>
  <si>
    <t>Column 49</t>
  </si>
  <si>
    <t>Column 50</t>
  </si>
  <si>
    <t>Column 51</t>
  </si>
  <si>
    <t>Column 52</t>
  </si>
  <si>
    <t>Column 53</t>
  </si>
  <si>
    <t>Column 54</t>
  </si>
  <si>
    <t>Column 55</t>
  </si>
  <si>
    <t>Column 56</t>
  </si>
  <si>
    <t>Column 57</t>
  </si>
  <si>
    <t>Column 58</t>
  </si>
  <si>
    <t>Column 59</t>
  </si>
  <si>
    <t>Column 60</t>
  </si>
  <si>
    <t>Column 61</t>
  </si>
  <si>
    <t>Column 62</t>
  </si>
  <si>
    <t>Column 63</t>
  </si>
  <si>
    <t>Column 64</t>
  </si>
  <si>
    <t>Column 65</t>
  </si>
  <si>
    <t>Column 66</t>
  </si>
  <si>
    <t>Column 67</t>
  </si>
  <si>
    <t>Column 68</t>
  </si>
  <si>
    <t>Column 69</t>
  </si>
  <si>
    <t>Column 70</t>
  </si>
  <si>
    <t>Column 71</t>
  </si>
  <si>
    <t>Column 72</t>
  </si>
  <si>
    <t>Column 73</t>
  </si>
  <si>
    <t>Column 74</t>
  </si>
  <si>
    <t>Column 75</t>
  </si>
  <si>
    <t>Column 76</t>
  </si>
  <si>
    <t>Column 77</t>
  </si>
  <si>
    <t>Column 78</t>
  </si>
  <si>
    <t>Column 79</t>
  </si>
  <si>
    <t>Column 80</t>
  </si>
  <si>
    <t>Column 81</t>
  </si>
  <si>
    <t>Column 82</t>
  </si>
  <si>
    <t>Column 83</t>
  </si>
  <si>
    <t>Column 84</t>
  </si>
  <si>
    <t>Column 85</t>
  </si>
  <si>
    <t>Column 86</t>
  </si>
  <si>
    <t>Column 87</t>
  </si>
  <si>
    <t>Column 88</t>
  </si>
  <si>
    <t>Column 89</t>
  </si>
  <si>
    <t>Column 90</t>
  </si>
  <si>
    <t>Column 91</t>
  </si>
  <si>
    <t>Column 92</t>
  </si>
  <si>
    <t>Column 93</t>
  </si>
  <si>
    <t>Column 94</t>
  </si>
  <si>
    <t>Column 95</t>
  </si>
  <si>
    <t>Column 96</t>
  </si>
  <si>
    <t>Column 97</t>
  </si>
  <si>
    <t>Column 98</t>
  </si>
  <si>
    <t>Column 99</t>
  </si>
  <si>
    <t>Column 100</t>
  </si>
  <si>
    <t>Column 101</t>
  </si>
  <si>
    <t>Column 102</t>
  </si>
  <si>
    <t>Column 103</t>
  </si>
  <si>
    <t>Column 104</t>
  </si>
  <si>
    <t>Column 105</t>
  </si>
  <si>
    <t>Column 106</t>
  </si>
  <si>
    <t>Column 107</t>
  </si>
  <si>
    <t>Column 108</t>
  </si>
  <si>
    <t>Column 109</t>
  </si>
  <si>
    <t>Column 110</t>
  </si>
  <si>
    <t>Column 111</t>
  </si>
  <si>
    <t>Column 112</t>
  </si>
  <si>
    <t>Column 113</t>
  </si>
  <si>
    <t>Column 114</t>
  </si>
  <si>
    <t>Column 115</t>
  </si>
  <si>
    <t>Column 116</t>
  </si>
  <si>
    <t>Column 117</t>
  </si>
  <si>
    <t>Column 118</t>
  </si>
  <si>
    <t>Column 119</t>
  </si>
  <si>
    <t>Column 120</t>
  </si>
  <si>
    <t>Column 121</t>
  </si>
  <si>
    <t>Column 122</t>
  </si>
  <si>
    <t>Column 123</t>
  </si>
  <si>
    <t>Column 124</t>
  </si>
  <si>
    <t>Column 125</t>
  </si>
  <si>
    <t>Column 126</t>
  </si>
  <si>
    <t>Column 127</t>
  </si>
  <si>
    <t>Column 128</t>
  </si>
  <si>
    <t>Column 129</t>
  </si>
  <si>
    <t>Column 130</t>
  </si>
  <si>
    <t>Column 131</t>
  </si>
  <si>
    <t>Column 132</t>
  </si>
  <si>
    <t>Column 133</t>
  </si>
  <si>
    <t>Column 134</t>
  </si>
  <si>
    <t>Column 135</t>
  </si>
  <si>
    <t>Column 136</t>
  </si>
  <si>
    <t>Column 137</t>
  </si>
  <si>
    <t>Column 138</t>
  </si>
  <si>
    <t>Column 139</t>
  </si>
  <si>
    <t>Column 140</t>
  </si>
  <si>
    <t>Column 141</t>
  </si>
  <si>
    <t>Column 142</t>
  </si>
  <si>
    <t>Column 143</t>
  </si>
  <si>
    <t>Column 144</t>
  </si>
  <si>
    <t>Column 145</t>
  </si>
  <si>
    <t>Column 146</t>
  </si>
  <si>
    <t>Column 147</t>
  </si>
  <si>
    <t>Column 148</t>
  </si>
  <si>
    <t>Column 149</t>
  </si>
  <si>
    <t>Column 150</t>
  </si>
  <si>
    <t>Column 151</t>
  </si>
  <si>
    <t>Column 152</t>
  </si>
  <si>
    <t>Column 153</t>
  </si>
  <si>
    <t>Column 154</t>
  </si>
  <si>
    <t>Direct Business - Onshore</t>
    <phoneticPr fontId="0" type="noConversion"/>
  </si>
  <si>
    <t>Proportional Reinsurance Facultative - Onshore</t>
    <phoneticPr fontId="0" type="noConversion"/>
  </si>
  <si>
    <t>Non-Proportional Reinsurance Facultative - Onshore</t>
    <phoneticPr fontId="0" type="noConversion"/>
  </si>
  <si>
    <t>Proportional Reinsurance Treaty - Onshore</t>
    <phoneticPr fontId="0" type="noConversion"/>
  </si>
  <si>
    <t>Non-Proportional Reinsurance Treaty - Onshore</t>
    <phoneticPr fontId="0" type="noConversion"/>
  </si>
  <si>
    <t>Direct Business - Offshore</t>
    <phoneticPr fontId="0" type="noConversion"/>
  </si>
  <si>
    <t>Proportional Reinsurance Facultative - Offshore</t>
    <phoneticPr fontId="0" type="noConversion"/>
  </si>
  <si>
    <t>Non-Proportional Reinsurance Facultative - Offshore</t>
    <phoneticPr fontId="0" type="noConversion"/>
  </si>
  <si>
    <t>Proportional Reinsurance Treaty - Offshore</t>
    <phoneticPr fontId="0" type="noConversion"/>
  </si>
  <si>
    <t>Non-Proportional Reinsurance Treaty - Offshore</t>
    <phoneticPr fontId="0" type="noConversion"/>
  </si>
  <si>
    <t>Motor Vehicle</t>
    <phoneticPr fontId="1" type="noConversion"/>
  </si>
  <si>
    <t>General Liability - Public Liability</t>
  </si>
  <si>
    <t>General Liability - Other Liability</t>
  </si>
  <si>
    <t>Pecuniary Loss - Mortgage</t>
    <phoneticPr fontId="1" type="noConversion"/>
  </si>
  <si>
    <t>Total</t>
    <phoneticPr fontId="1" type="noConversion"/>
  </si>
  <si>
    <t>Total</t>
    <phoneticPr fontId="0" type="noConversion"/>
  </si>
  <si>
    <t>General Liability - Public Liability</t>
    <phoneticPr fontId="1" type="noConversion"/>
  </si>
  <si>
    <t xml:space="preserve">Group Medical </t>
    <phoneticPr fontId="1" type="noConversion"/>
  </si>
  <si>
    <t xml:space="preserve">Individual Medical </t>
    <phoneticPr fontId="1" type="noConversion"/>
  </si>
  <si>
    <t xml:space="preserve">Travel </t>
    <phoneticPr fontId="1" type="noConversion"/>
  </si>
  <si>
    <t xml:space="preserve">Others </t>
    <phoneticPr fontId="1" type="noConversion"/>
  </si>
  <si>
    <t xml:space="preserve">Private </t>
    <phoneticPr fontId="1" type="noConversion"/>
  </si>
  <si>
    <t>Commercial</t>
  </si>
  <si>
    <t>Hull &amp; Machinery</t>
    <phoneticPr fontId="1" type="noConversion"/>
  </si>
  <si>
    <t>Local Vessels Liability</t>
    <phoneticPr fontId="1" type="noConversion"/>
  </si>
  <si>
    <t>Protection &amp; Indemnity</t>
    <phoneticPr fontId="1" type="noConversion"/>
  </si>
  <si>
    <t>Others</t>
    <phoneticPr fontId="1" type="noConversion"/>
  </si>
  <si>
    <t>Commercial - Engineering</t>
    <phoneticPr fontId="0" type="noConversion"/>
  </si>
  <si>
    <t>Commercial - Others</t>
    <phoneticPr fontId="0" type="noConversion"/>
  </si>
  <si>
    <t xml:space="preserve">Personal Line </t>
  </si>
  <si>
    <t>Owners' Corporation Liability</t>
  </si>
  <si>
    <t>Others</t>
  </si>
  <si>
    <t>Directors &amp; Officers Liability</t>
    <phoneticPr fontId="1" type="noConversion"/>
  </si>
  <si>
    <t>Professional Indemnity, Medical Malpractice, and Errors &amp; Omissions</t>
    <phoneticPr fontId="1" type="noConversion"/>
  </si>
  <si>
    <t>Credit &amp; Suretyship</t>
    <phoneticPr fontId="1" type="noConversion"/>
  </si>
  <si>
    <t>Business Interruption</t>
    <phoneticPr fontId="1" type="noConversion"/>
  </si>
  <si>
    <t xml:space="preserve">Financial Year Premium Written and Commission, Gross of Reinsurance </t>
  </si>
  <si>
    <t>Gross commission, relating to business written (-)</t>
  </si>
  <si>
    <t>Financial Year Premium Ceded and Reinsurance Commission from Ceded Business</t>
  </si>
  <si>
    <t>Premium written, ceded to reinsurers (-)</t>
  </si>
  <si>
    <t>Reinsurance commission, relating to business ceded to reinsurers (+)</t>
  </si>
  <si>
    <t>Number of policies written in Hong Kong during the year (in unit)</t>
  </si>
  <si>
    <t xml:space="preserve">Table 2 : Total Underwriting Results including discount movement for current financial year </t>
  </si>
  <si>
    <t>Gross earned premium in current financial year (+)</t>
  </si>
  <si>
    <t>Row 6</t>
    <phoneticPr fontId="0" type="noConversion"/>
  </si>
  <si>
    <t>Gross acquisition expenses incurred in current financial year (-)</t>
  </si>
  <si>
    <t>Gross ultimate claims, relating to current accident year (-)</t>
  </si>
  <si>
    <t>Ceded business result, relating to current accident year</t>
  </si>
  <si>
    <t>Premium earned in current financial year on business ceded to reinsurers (-)</t>
  </si>
  <si>
    <t>Reinsurance commission income earned in current financial year on business ceded to reinsurers (+)</t>
  </si>
  <si>
    <t>Ultimate claims relating to current accident year on business ceded to reinsurers (+)</t>
  </si>
  <si>
    <t>Row 12</t>
  </si>
  <si>
    <t>Expenses incurred in current financial year</t>
  </si>
  <si>
    <t>Row 13</t>
  </si>
  <si>
    <t>Changes in ULAE in claims liabilities for all accident years (-)</t>
  </si>
  <si>
    <t>Row 14</t>
  </si>
  <si>
    <t>Management expenses (-)</t>
  </si>
  <si>
    <t>Row 15</t>
  </si>
  <si>
    <t>N/A</t>
  </si>
  <si>
    <t>Row 16</t>
  </si>
  <si>
    <t>Change in unearned profit (+)</t>
  </si>
  <si>
    <t>Row 17</t>
  </si>
  <si>
    <t>Net Undiscounted Best Estimate Combined Business Results in current financial year, relating to current year</t>
  </si>
  <si>
    <t>Row 18</t>
  </si>
  <si>
    <t xml:space="preserve"> N/A</t>
  </si>
  <si>
    <t>Row 19</t>
  </si>
  <si>
    <t>Row 20</t>
  </si>
  <si>
    <t xml:space="preserve"> Changes in net ultimate claims relating to prior accident years in current financial year (-)</t>
  </si>
  <si>
    <t>Row 21</t>
  </si>
  <si>
    <t>Net Undiscounted Best Estimate Combined Business Results in current financial year, relating to prior year</t>
  </si>
  <si>
    <t>Row 22</t>
  </si>
  <si>
    <t>Changes in Risk Margin for claims liabilities in current financial year (-)</t>
  </si>
  <si>
    <t>Row 23</t>
  </si>
  <si>
    <t>Row 24</t>
  </si>
  <si>
    <t xml:space="preserve"> Change in net discounting impact of net Insurance Liabilities in current financial year (+)</t>
  </si>
  <si>
    <t>Row 25</t>
  </si>
  <si>
    <t>Row 26</t>
  </si>
  <si>
    <t>Table S : Supplementary Information</t>
  </si>
  <si>
    <t>Claims paid in current financial year</t>
  </si>
  <si>
    <t>Gross claim paid</t>
  </si>
  <si>
    <t>Row 27</t>
  </si>
  <si>
    <t>Net claim paid</t>
  </si>
  <si>
    <t>Row 28</t>
  </si>
  <si>
    <t>Changes in case outstanding provision in current financial year</t>
  </si>
  <si>
    <t>Gross case outstanding provision c/f</t>
  </si>
  <si>
    <t>Row 29</t>
  </si>
  <si>
    <t>Gross case outstanding provision b/f</t>
  </si>
  <si>
    <t>Row 30</t>
  </si>
  <si>
    <t>Net case outstanding provision c/f</t>
  </si>
  <si>
    <t>Row 31</t>
  </si>
  <si>
    <t>Net case outstanding provision b/f</t>
  </si>
  <si>
    <t>Row 32</t>
  </si>
  <si>
    <t>Changes in IBNR provision in current financial year</t>
  </si>
  <si>
    <t>Gross IBNR provision c/f</t>
  </si>
  <si>
    <t>Row 33</t>
  </si>
  <si>
    <t>Gross IBNR provision b/f</t>
  </si>
  <si>
    <t>Row 34</t>
  </si>
  <si>
    <t>Net IBNR provision c/f</t>
  </si>
  <si>
    <t>Row 35</t>
  </si>
  <si>
    <t>Net IBNR provision b/f</t>
  </si>
  <si>
    <t>Row 36</t>
  </si>
  <si>
    <t>Premium Reconciliation with B.G.TR tabs</t>
  </si>
  <si>
    <t>Tab Code</t>
  </si>
  <si>
    <t>01.00D_N</t>
  </si>
  <si>
    <t>02.00D_N</t>
  </si>
  <si>
    <t>03.00D_N</t>
  </si>
  <si>
    <t>04.00D_N</t>
  </si>
  <si>
    <t>05.00D_N</t>
  </si>
  <si>
    <t>06.00D_N</t>
  </si>
  <si>
    <t>07.01D_N</t>
  </si>
  <si>
    <t>07.02D_N</t>
  </si>
  <si>
    <t>08.00D_N</t>
  </si>
  <si>
    <t>09.00D_N</t>
  </si>
  <si>
    <t>10.00D_N</t>
  </si>
  <si>
    <t>11.00D_N</t>
  </si>
  <si>
    <t>12.00D_N</t>
  </si>
  <si>
    <t>13.00FPN</t>
  </si>
  <si>
    <t>14.00FPN</t>
  </si>
  <si>
    <t>15.00FPN</t>
  </si>
  <si>
    <t>16.00FPN</t>
  </si>
  <si>
    <t>17.00FPN</t>
  </si>
  <si>
    <t>18.00FPN</t>
  </si>
  <si>
    <t>19.00FPN</t>
  </si>
  <si>
    <t>20.00FPN</t>
  </si>
  <si>
    <t>21.00FPN</t>
  </si>
  <si>
    <t>22.00FPN</t>
  </si>
  <si>
    <t>23.00FPN</t>
  </si>
  <si>
    <t>24.00FNN</t>
  </si>
  <si>
    <t>25.00FNN</t>
  </si>
  <si>
    <t>26.00FNN</t>
  </si>
  <si>
    <t>27.00FNN</t>
  </si>
  <si>
    <t>28.00FNN</t>
  </si>
  <si>
    <t>29.00FNN</t>
  </si>
  <si>
    <t>30.00FNN</t>
  </si>
  <si>
    <t>31.00FNN</t>
  </si>
  <si>
    <t>32.00FNN</t>
  </si>
  <si>
    <t>01.00D_F</t>
  </si>
  <si>
    <t>02.00D_F</t>
  </si>
  <si>
    <t>03.00D_F</t>
  </si>
  <si>
    <t>04.00D_F</t>
  </si>
  <si>
    <t>05.00D_F</t>
  </si>
  <si>
    <t>06.00D_F</t>
  </si>
  <si>
    <t>07.01D_F</t>
  </si>
  <si>
    <t>07.02D_F</t>
  </si>
  <si>
    <t>08.00D_F</t>
  </si>
  <si>
    <t>09.00D_F</t>
  </si>
  <si>
    <t>10.00D_F</t>
  </si>
  <si>
    <t>11.00D_F</t>
  </si>
  <si>
    <t>12.00D_F</t>
  </si>
  <si>
    <t>13.00FPF</t>
  </si>
  <si>
    <t>14.00FPF</t>
  </si>
  <si>
    <t>15.00FPF</t>
  </si>
  <si>
    <t>16.00FPF</t>
  </si>
  <si>
    <t>17.00FPF</t>
  </si>
  <si>
    <t>18.00FPF</t>
  </si>
  <si>
    <t>19.00FPF</t>
  </si>
  <si>
    <t>20.00FPF</t>
  </si>
  <si>
    <t>21.00FPF</t>
  </si>
  <si>
    <t>22.00FPF</t>
  </si>
  <si>
    <t>23.00FPF</t>
  </si>
  <si>
    <t>24.00FNF</t>
  </si>
  <si>
    <t>25.00FNF</t>
  </si>
  <si>
    <t>26.00FNF</t>
  </si>
  <si>
    <t>27.00FNF</t>
  </si>
  <si>
    <t>28.00FNF</t>
  </si>
  <si>
    <t>29.00FNF</t>
  </si>
  <si>
    <t>30.00FNF</t>
  </si>
  <si>
    <t>31.00FNF</t>
  </si>
  <si>
    <t>32.00FNF</t>
  </si>
  <si>
    <t>Check triangle tab exist</t>
  </si>
  <si>
    <t>GWP Reconciliation</t>
  </si>
  <si>
    <t>GEP Reconciliation</t>
  </si>
  <si>
    <t>NWP Reconciliation</t>
  </si>
  <si>
    <t>NEP Reconciliation</t>
  </si>
  <si>
    <t>Following items should be reported as negative value</t>
  </si>
  <si>
    <t xml:space="preserve">Gross commission, relating to business written (-) </t>
  </si>
  <si>
    <t xml:space="preserve">Premium written, ceded to reinsurers (-) </t>
  </si>
  <si>
    <t xml:space="preserve">Gross acquisition expenses incurred in current financial year (-) </t>
  </si>
  <si>
    <t xml:space="preserve">Gross ultimate claims, relating to current accident year (-) </t>
  </si>
  <si>
    <t xml:space="preserve">Premium earned in current financial year on business ceded to reinsurers (-) </t>
  </si>
  <si>
    <t>Validation on policy counts</t>
  </si>
  <si>
    <t>B.G.R.1B GI Results (Underwriting Year)</t>
  </si>
  <si>
    <t>Table 1 : Sales &amp; Commission Information on Business Written &amp; Retroceded</t>
  </si>
  <si>
    <t>Financial Year Premium Written and Commission, Gross of Retrocession</t>
  </si>
  <si>
    <t>Financial Year Premium Retroceded and Reinsurance Commission from Retroceded Business</t>
  </si>
  <si>
    <t>Premium written, retroceded to retrocessionaires (-)</t>
  </si>
  <si>
    <t>Reinsurance commission, relating to business retroceded to retrocessionaires (+)</t>
  </si>
  <si>
    <t>Table 2 : Total Underwriting Results including discount movement for current financial year</t>
  </si>
  <si>
    <t>Gross ultimate premium, relating to current underwriting year (+)</t>
  </si>
  <si>
    <t>Gross ultimate acquisition expenses incurred, relating to current underwriting year (-)</t>
  </si>
  <si>
    <t>Gross ultimate claims, relating to current underwriting year (-)</t>
  </si>
  <si>
    <t>Retroceded business result, relating to current underwriting year</t>
  </si>
  <si>
    <t>Ultimate premium relating to current underwriting year on retroceded business (-)</t>
  </si>
  <si>
    <t>Ultimate retrocession commission income relating to current underwriting year on retroceded business (+)</t>
  </si>
  <si>
    <t>Changes in ULAE in claims liabilities for all underwriting years (-)</t>
  </si>
  <si>
    <t>Changes in future expense for unearned portion for current and prior underwriting years (-)</t>
  </si>
  <si>
    <t>Change in implicit profit for bound but not incepted contracts (+)</t>
  </si>
  <si>
    <t>Changes in net ultimate premium relating to prior underwriting years in current financial year (+)</t>
  </si>
  <si>
    <t>Changes in net ultimate acquisition expenses relating to prior underwriting years in current financial year (-)</t>
  </si>
  <si>
    <t>Changes in net ultimate claims relating to prior underwriting years in current financial year (-)</t>
  </si>
  <si>
    <t>Changes in Risk Margin for insurance liabilities in current financial year (-)</t>
  </si>
  <si>
    <t xml:space="preserve">Claims paid in current financial year </t>
    <phoneticPr fontId="0" type="noConversion"/>
  </si>
  <si>
    <t>13.00TPN</t>
  </si>
  <si>
    <t>14.00TPN</t>
  </si>
  <si>
    <t>15.00TPN</t>
  </si>
  <si>
    <t>16.00TPN</t>
  </si>
  <si>
    <t>17.00TPN</t>
  </si>
  <si>
    <t>18.00TPN</t>
  </si>
  <si>
    <t>19.00TPN</t>
  </si>
  <si>
    <t>20.00TPN</t>
  </si>
  <si>
    <t>21.00TPN</t>
  </si>
  <si>
    <t>22.00TPN</t>
  </si>
  <si>
    <t>23.00TPN</t>
  </si>
  <si>
    <t>24.00TNN</t>
  </si>
  <si>
    <t>25.00TNN</t>
  </si>
  <si>
    <t>26.00TNN</t>
  </si>
  <si>
    <t>27.00TNN</t>
  </si>
  <si>
    <t>28.00TNN</t>
  </si>
  <si>
    <t>29.00TNN</t>
  </si>
  <si>
    <t>30.00TNN</t>
  </si>
  <si>
    <t>31.00TNN</t>
  </si>
  <si>
    <t>32.00TNN</t>
  </si>
  <si>
    <t>13.00TPF</t>
  </si>
  <si>
    <t>14.00TPF</t>
  </si>
  <si>
    <t>15.00TPF</t>
  </si>
  <si>
    <t>16.00TPF</t>
  </si>
  <si>
    <t>17.00TPF</t>
  </si>
  <si>
    <t>18.00TPF</t>
  </si>
  <si>
    <t>19.00TPF</t>
  </si>
  <si>
    <t>20.00TPF</t>
  </si>
  <si>
    <t>21.00TPF</t>
  </si>
  <si>
    <t>22.00TPF</t>
  </si>
  <si>
    <t>23.00TPF</t>
  </si>
  <si>
    <t>24.00TNF</t>
  </si>
  <si>
    <t>25.00TNF</t>
  </si>
  <si>
    <t>26.00TNF</t>
  </si>
  <si>
    <t>27.00TNF</t>
  </si>
  <si>
    <t>28.00TNF</t>
  </si>
  <si>
    <t>29.00TNF</t>
  </si>
  <si>
    <t>30.00TNF</t>
  </si>
  <si>
    <t>31.00TNF</t>
  </si>
  <si>
    <t>32.00TNF</t>
  </si>
  <si>
    <t xml:space="preserve">Premium written, retroceded to retrocessionaires (-) </t>
  </si>
  <si>
    <t>B.G.R.2 GI Results by Region</t>
  </si>
  <si>
    <t>Table 1: Written Premium &amp; Commission by Region</t>
  </si>
  <si>
    <t>Business Nature</t>
  </si>
  <si>
    <t xml:space="preserve">Geograghical Location </t>
    <phoneticPr fontId="0" type="noConversion"/>
  </si>
  <si>
    <t>Australia</t>
  </si>
  <si>
    <t>Bermuda</t>
  </si>
  <si>
    <t>Europe (apart from United Kingdom)</t>
  </si>
  <si>
    <t>India</t>
  </si>
  <si>
    <t>Indonesia</t>
  </si>
  <si>
    <t>Japan</t>
  </si>
  <si>
    <t>Macau</t>
  </si>
  <si>
    <t>Mainland China</t>
  </si>
  <si>
    <t>Malaysia</t>
  </si>
  <si>
    <t>New Zealand</t>
  </si>
  <si>
    <t>Philippines</t>
  </si>
  <si>
    <t>Singapore</t>
  </si>
  <si>
    <t>South Korea</t>
  </si>
  <si>
    <t>Taiwan</t>
  </si>
  <si>
    <t>Thailand</t>
  </si>
  <si>
    <t>United Kingdom</t>
  </si>
  <si>
    <t>United States of America</t>
  </si>
  <si>
    <t>Financial Year Premium Written and Acquisition Costs, Gross of Reinsurance</t>
  </si>
  <si>
    <t>Financial Year Premium Ceded and Reinsurance Commission from Reinsured Business</t>
  </si>
  <si>
    <t>Financial Year Premium Written and Acquisition Costs, Gross of Retrocession</t>
  </si>
  <si>
    <t>Financial Year Premium Ceded and Reinsurance Commission from Retroceded Business</t>
  </si>
  <si>
    <t>Table 2: Undiscounted Underwriting Results by Region</t>
  </si>
  <si>
    <t xml:space="preserve">Geographical Location </t>
  </si>
  <si>
    <t xml:space="preserve">Direct </t>
  </si>
  <si>
    <t>Undiscounted Underwriting Results</t>
  </si>
  <si>
    <t>Undiscounted Underwriting Results - Profit (+) / Loss (-)</t>
  </si>
  <si>
    <t>Data reconciliation with B.G.R.1A and B.G.R.1B</t>
  </si>
  <si>
    <t xml:space="preserve">Gross written premium (+) </t>
  </si>
  <si>
    <t>Following item should not be duplicated</t>
  </si>
  <si>
    <t>Geographical Location</t>
  </si>
  <si>
    <t>Particular Catastrophe Event</t>
  </si>
  <si>
    <t>CAT Code (AAA99 Or A9999)</t>
    <phoneticPr fontId="6" type="noConversion"/>
  </si>
  <si>
    <t>Result</t>
    <phoneticPr fontId="6" type="noConversion"/>
  </si>
  <si>
    <t>B.G.TR.4 Named CAT Claims Liabilities by LoB</t>
  </si>
  <si>
    <t>CAT Code as prescribed by IA:</t>
  </si>
  <si>
    <t xml:space="preserve">Column 2 </t>
  </si>
  <si>
    <t>No. of Claims Reported (in unit)</t>
  </si>
  <si>
    <t>Gross (in $000)</t>
  </si>
  <si>
    <t>Net (in $000)</t>
  </si>
  <si>
    <t>Remarks</t>
    <phoneticPr fontId="1" type="noConversion"/>
  </si>
  <si>
    <t>as at the end of the Current Reporting Period</t>
  </si>
  <si>
    <t>as at end of Previous Reporting Period</t>
  </si>
  <si>
    <t xml:space="preserve">Claims Paid </t>
  </si>
  <si>
    <t>Case Outstanding</t>
  </si>
  <si>
    <t>IBNR *</t>
  </si>
  <si>
    <t>Ultimate Loss **</t>
  </si>
  <si>
    <t>(a) Onshore Business</t>
  </si>
  <si>
    <t xml:space="preserve">(i) Direct business </t>
  </si>
  <si>
    <t>A&amp;H - Group Med</t>
  </si>
  <si>
    <t>A&amp;H - Individual Med</t>
  </si>
  <si>
    <t xml:space="preserve">A&amp;H - Travel </t>
  </si>
  <si>
    <t>A&amp;H - Others</t>
  </si>
  <si>
    <t xml:space="preserve">Motor - Private </t>
  </si>
  <si>
    <t>Motor - Commercial</t>
  </si>
  <si>
    <t>Ships - Hull &amp; Machinery</t>
  </si>
  <si>
    <t>Ships - Local Vessels Liability</t>
  </si>
  <si>
    <t>Ships - Protection &amp; Indemnity</t>
  </si>
  <si>
    <t xml:space="preserve">Ships - Others </t>
  </si>
  <si>
    <t>Property Damage - Commercial Engineering</t>
  </si>
  <si>
    <t>Property Damage - Commercial Others</t>
  </si>
  <si>
    <t>Property Damage - Personal line</t>
  </si>
  <si>
    <t xml:space="preserve">General Liability - Owners' Corporation Liability </t>
  </si>
  <si>
    <t>General Liability - D&amp;O</t>
  </si>
  <si>
    <t>General Liability - Professional Indemnity, Medical Malpractice, and E&amp;O</t>
  </si>
  <si>
    <t xml:space="preserve">General Liability - Other </t>
  </si>
  <si>
    <t>Pecuniary Loss - Standard Mortgage</t>
  </si>
  <si>
    <t>Pecuniary Loss - Reverse Mortgage</t>
  </si>
  <si>
    <t>Pecuniary Loss - Credit &amp; Suretyship</t>
  </si>
  <si>
    <t>Pecuniary Loss - Business Interruption</t>
  </si>
  <si>
    <t>Pecuniary Loss - Others</t>
  </si>
  <si>
    <t>(ii) Proportional Reinsurance inward business  - Facultative</t>
  </si>
  <si>
    <t>Motor Vehicles</t>
  </si>
  <si>
    <t>(iii) Proportional Reinsurance inward business  - Treaty</t>
  </si>
  <si>
    <t>(iv) Non-Proportional Reinsurance inward business  - Facultative</t>
  </si>
  <si>
    <t>(v) Non-Proportional Reinsurance inward business - Treaty</t>
  </si>
  <si>
    <t>(b) Offshore Business</t>
  </si>
  <si>
    <t>Motor Vehicles</t>
    <phoneticPr fontId="3" type="noConversion"/>
  </si>
  <si>
    <t>(v) Non-Proportional Reinsurance inward business  - Treaty</t>
  </si>
  <si>
    <t>* latest IBNR to be booked by the Company's account</t>
  </si>
  <si>
    <t>** Ultimate loss is the sum of Claims Paid, Case Outstanding and IBNR</t>
  </si>
  <si>
    <t>*** No. of claims reported and claims paid needs to be the cummulative position from event date up to current valuation date.</t>
  </si>
  <si>
    <t>Check empty return for reinsurer</t>
  </si>
  <si>
    <t>Check facultative business is zero for direct insurer on this page.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</si>
</sst>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-* #,##0_-;\-* #,##0_-;_-* &quot;-&quot;_-;_-@_-"/>
    <numFmt numFmtId="165" formatCode="_-* #,##0.00_-;\-* #,##0.00_-;_-* &quot;-&quot;??_-;_-@_-"/>
    <numFmt numFmtId="166" formatCode="&quot;HK$&quot;#,##0_);[Red]\(&quot;HK$&quot;#,##0\)"/>
    <numFmt numFmtId="168" formatCode="dd\ mmm\ yyyy"/>
    <numFmt numFmtId="169" formatCode="_(* #,##0_);[Red]_(* \(#,##0\);_(* &quot;-&quot;??_);"/>
    <numFmt numFmtId="170" formatCode="_(* #,##0_);_(* \(#,##0\);_(* &quot;-&quot;_)"/>
    <numFmt numFmtId="171" formatCode="#,##0;[Red]\(#,##0\)"/>
    <numFmt numFmtId="172" formatCode="#,##0;\-#,##0;\-"/>
    <numFmt numFmtId="173" formatCode="_(* #,##0_);_(* \(#,##0\);_(* &quot;-&quot;??_);_(@_)"/>
    <numFmt numFmtId="174" formatCode="0.0%"/>
    <numFmt numFmtId="175" formatCode="_ * #,##0.00_ ;_ * \-#,##0.00_ ;_ * &quot;-&quot;??_ ;_ @_ "/>
    <numFmt numFmtId="176" formatCode="_ * #,##0_ ;_ * \-#,##0_ ;_ * &quot;-&quot;??_ ;_ @_ "/>
    <numFmt numFmtId="177" formatCode="0_);\(0\)"/>
    <numFmt numFmtId="178" formatCode="0;[Red]0"/>
    <numFmt numFmtId="179" formatCode=";;;"/>
  </numFmts>
  <fonts count="3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Times New Roman"/>
      <family val="1"/>
    </font>
    <font>
      <sz val="10"/>
      <color rgb="FF707070"/>
      <name val="Segoe UI"/>
      <family val="2"/>
    </font>
    <font>
      <sz val="12"/>
      <name val="新細明體"/>
      <family val="1"/>
      <charset val="136"/>
    </font>
    <font>
      <sz val="12"/>
      <name val="Times New Roman"/>
      <family val="1"/>
    </font>
    <font>
      <sz val="10"/>
      <color rgb="FF59730B"/>
      <name val="Segoe UI Semibold"/>
      <family val="2"/>
    </font>
    <font>
      <sz val="8"/>
      <name val="Arial"/>
      <family val="2"/>
    </font>
    <font>
      <sz val="10"/>
      <name val="Arial"/>
      <family val="2"/>
    </font>
    <font>
      <sz val="12"/>
      <color theme="1"/>
      <name val="Times New Roman"/>
      <family val="1"/>
    </font>
    <font>
      <sz val="11"/>
      <color theme="1"/>
      <name val="Aptos Narrow"/>
      <family val="3"/>
      <charset val="134"/>
      <scheme val="minor"/>
    </font>
    <font>
      <sz val="9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Times New Roman"/>
      <family val="1"/>
    </font>
    <font>
      <b/>
      <sz val="10"/>
      <color theme="1"/>
      <name val="Arial"/>
      <family val="2"/>
    </font>
    <font>
      <sz val="10"/>
      <color theme="9"/>
      <name val="Arial"/>
      <family val="2"/>
    </font>
    <font>
      <sz val="10"/>
      <color theme="0" tint="-0.14999847407452621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sz val="10"/>
      <color theme="2" tint="-9.9978637043366805E-2"/>
      <name val="Arial"/>
      <family val="2"/>
    </font>
    <font>
      <b/>
      <sz val="10"/>
      <color rgb="FFFF0000"/>
      <name val="Arial"/>
      <family val="2"/>
    </font>
    <font>
      <sz val="11"/>
      <color theme="1"/>
      <name val="Aptos Narrow"/>
      <family val="2"/>
      <charset val="134"/>
      <scheme val="minor"/>
    </font>
    <font>
      <i/>
      <sz val="10"/>
      <color theme="1"/>
      <name val="Arial"/>
      <family val="2"/>
    </font>
    <font>
      <sz val="11"/>
      <color theme="0" tint="-0.14999847407452621"/>
      <name val="Aptos Narrow"/>
      <family val="2"/>
      <scheme val="minor"/>
    </font>
    <font>
      <sz val="10"/>
      <color theme="1"/>
      <name val="Arial"/>
      <family val="2"/>
      <charset val="134"/>
    </font>
    <font>
      <b/>
      <sz val="10"/>
      <color theme="0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b/>
      <u val="singleAccounting"/>
      <sz val="10"/>
      <name val="Arial"/>
      <family val="2"/>
    </font>
    <font>
      <sz val="10"/>
      <color theme="0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sz val="14"/>
      <color theme="1"/>
      <name val="Times New Roman"/>
      <family val="1"/>
    </font>
    <font>
      <b/>
      <u/>
      <sz val="10"/>
      <color theme="1"/>
      <name val="Arial"/>
      <family val="2"/>
    </font>
    <font>
      <sz val="9"/>
      <name val="Aptos Narrow"/>
      <family val="3"/>
      <charset val="136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AB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4590B8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BFBFBF"/>
      </bottom>
      <diagonal/>
    </border>
    <border>
      <left/>
      <right style="medium">
        <color indexed="64"/>
      </right>
      <top/>
      <bottom style="medium">
        <color rgb="FFBFBFB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BFBFBF"/>
      </bottom>
      <diagonal/>
    </border>
    <border>
      <left style="medium">
        <color auto="1"/>
      </left>
      <right style="medium">
        <color indexed="64"/>
      </right>
      <top style="medium">
        <color rgb="FFBFBFBF"/>
      </top>
      <bottom style="medium">
        <color rgb="FFBFBFBF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rgb="FFBFBFBF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medium">
        <color theme="0" tint="-0.24994659260841701"/>
      </bottom>
      <diagonal/>
    </border>
    <border>
      <left style="medium">
        <color auto="1"/>
      </left>
      <right style="medium">
        <color auto="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auto="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auto="1"/>
      </left>
      <right style="medium">
        <color auto="1"/>
      </right>
      <top/>
      <bottom style="medium">
        <color theme="0" tint="-0.24994659260841701"/>
      </bottom>
      <diagonal/>
    </border>
    <border>
      <left style="medium">
        <color indexed="64"/>
      </left>
      <right style="medium">
        <color auto="1"/>
      </right>
      <top style="medium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medium">
        <color rgb="FFBFBFBF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5">
    <xf numFmtId="0" fontId="0" fillId="0" borderId="0"/>
    <xf numFmtId="165" fontId="1" fillId="0" borderId="0" applyFont="0" applyFill="0" applyBorder="0" applyAlignment="0" applyProtection="0"/>
    <xf numFmtId="0" fontId="6" fillId="0" borderId="0">
      <alignment vertical="center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0" fontId="1" fillId="0" borderId="0"/>
    <xf numFmtId="0" fontId="12" fillId="0" borderId="0"/>
    <xf numFmtId="0" fontId="13" fillId="12" borderId="0" applyNumberFormat="0" applyBorder="0">
      <alignment horizontal="right"/>
      <protection locked="0"/>
    </xf>
    <xf numFmtId="0" fontId="1" fillId="0" borderId="0"/>
    <xf numFmtId="0" fontId="1" fillId="0" borderId="0"/>
    <xf numFmtId="0" fontId="12" fillId="0" borderId="0">
      <alignment vertical="center"/>
    </xf>
    <xf numFmtId="0" fontId="12" fillId="0" borderId="0">
      <alignment vertical="center"/>
    </xf>
    <xf numFmtId="0" fontId="1" fillId="0" borderId="0"/>
    <xf numFmtId="3" fontId="13" fillId="14" borderId="6" applyNumberFormat="0" applyBorder="0" applyAlignment="0">
      <alignment vertical="center"/>
      <protection locked="0"/>
    </xf>
    <xf numFmtId="0" fontId="10" fillId="15" borderId="0" applyNumberFormat="0" applyFont="0" applyFill="0" applyBorder="0" applyAlignment="0"/>
    <xf numFmtId="0" fontId="1" fillId="0" borderId="0"/>
    <xf numFmtId="0" fontId="6" fillId="0" borderId="0"/>
    <xf numFmtId="0" fontId="10" fillId="0" borderId="0" applyNumberFormat="0" applyFont="0" applyBorder="0" applyAlignment="0"/>
    <xf numFmtId="0" fontId="24" fillId="0" borderId="0">
      <alignment vertical="center"/>
    </xf>
    <xf numFmtId="0" fontId="1" fillId="0" borderId="0"/>
    <xf numFmtId="0" fontId="10" fillId="0" borderId="0"/>
    <xf numFmtId="175" fontId="1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165" fontId="1" fillId="0" borderId="0" applyFont="0" applyFill="0" applyBorder="0" applyAlignment="0" applyProtection="0"/>
  </cellStyleXfs>
  <cellXfs count="598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0" fillId="0" borderId="2" xfId="0" applyFont="1" applyBorder="1" applyAlignment="1">
      <alignment vertical="center" wrapText="1"/>
    </xf>
    <xf numFmtId="0" fontId="13" fillId="5" borderId="2" xfId="8" applyNumberFormat="1" applyFill="1" applyBorder="1" applyAlignment="1" applyProtection="1">
      <alignment horizontal="center" wrapText="1"/>
    </xf>
    <xf numFmtId="0" fontId="14" fillId="0" borderId="0" xfId="0" applyFont="1"/>
    <xf numFmtId="0" fontId="14" fillId="0" borderId="0" xfId="0" applyFont="1" applyAlignment="1">
      <alignment vertical="center"/>
    </xf>
    <xf numFmtId="0" fontId="10" fillId="0" borderId="0" xfId="0" applyFont="1"/>
    <xf numFmtId="0" fontId="14" fillId="0" borderId="0" xfId="13" applyFont="1"/>
    <xf numFmtId="0" fontId="18" fillId="0" borderId="0" xfId="0" applyFont="1"/>
    <xf numFmtId="0" fontId="14" fillId="2" borderId="0" xfId="0" applyFont="1" applyFill="1"/>
    <xf numFmtId="0" fontId="19" fillId="2" borderId="0" xfId="0" applyFont="1" applyFill="1"/>
    <xf numFmtId="0" fontId="10" fillId="2" borderId="0" xfId="0" applyFont="1" applyFill="1"/>
    <xf numFmtId="165" fontId="10" fillId="4" borderId="2" xfId="1" applyFont="1" applyFill="1" applyBorder="1" applyAlignment="1" applyProtection="1">
      <alignment vertical="center" wrapText="1"/>
      <protection locked="0"/>
    </xf>
    <xf numFmtId="170" fontId="10" fillId="5" borderId="2" xfId="1" applyNumberFormat="1" applyFont="1" applyFill="1" applyBorder="1" applyAlignment="1" applyProtection="1">
      <alignment horizontal="right" vertical="center"/>
    </xf>
    <xf numFmtId="164" fontId="10" fillId="2" borderId="0" xfId="14" applyNumberFormat="1" applyFont="1" applyFill="1" applyBorder="1" applyAlignment="1" applyProtection="1">
      <alignment horizontal="right" vertical="center"/>
    </xf>
    <xf numFmtId="164" fontId="10" fillId="2" borderId="0" xfId="8" applyNumberFormat="1" applyFont="1" applyFill="1" applyBorder="1" applyAlignment="1" applyProtection="1">
      <alignment horizontal="right" vertical="center"/>
    </xf>
    <xf numFmtId="170" fontId="21" fillId="5" borderId="2" xfId="1" applyNumberFormat="1" applyFont="1" applyFill="1" applyBorder="1" applyAlignment="1" applyProtection="1">
      <alignment horizontal="right" vertical="center"/>
    </xf>
    <xf numFmtId="171" fontId="10" fillId="2" borderId="0" xfId="8" applyNumberFormat="1" applyFont="1" applyFill="1" applyBorder="1" applyAlignment="1" applyProtection="1">
      <alignment horizontal="right" vertical="center"/>
    </xf>
    <xf numFmtId="164" fontId="20" fillId="2" borderId="0" xfId="14" applyNumberFormat="1" applyFont="1" applyFill="1" applyBorder="1" applyAlignment="1" applyProtection="1">
      <alignment horizontal="right" vertical="center"/>
    </xf>
    <xf numFmtId="0" fontId="20" fillId="2" borderId="0" xfId="0" applyFont="1" applyFill="1"/>
    <xf numFmtId="164" fontId="20" fillId="2" borderId="0" xfId="8" applyNumberFormat="1" applyFont="1" applyFill="1" applyBorder="1" applyAlignment="1" applyProtection="1">
      <alignment horizontal="right" vertical="center"/>
    </xf>
    <xf numFmtId="171" fontId="20" fillId="2" borderId="0" xfId="8" applyNumberFormat="1" applyFont="1" applyFill="1" applyBorder="1" applyAlignment="1" applyProtection="1">
      <alignment horizontal="right" vertical="center"/>
    </xf>
    <xf numFmtId="171" fontId="10" fillId="2" borderId="0" xfId="14" applyNumberFormat="1" applyFont="1" applyFill="1" applyBorder="1" applyAlignment="1" applyProtection="1">
      <alignment vertical="center"/>
    </xf>
    <xf numFmtId="0" fontId="14" fillId="16" borderId="0" xfId="0" applyFont="1" applyFill="1"/>
    <xf numFmtId="164" fontId="10" fillId="10" borderId="2" xfId="1" applyNumberFormat="1" applyFont="1" applyFill="1" applyBorder="1" applyAlignment="1" applyProtection="1">
      <alignment horizontal="right" vertical="center"/>
    </xf>
    <xf numFmtId="164" fontId="10" fillId="10" borderId="2" xfId="1" applyNumberFormat="1" applyFont="1" applyFill="1" applyBorder="1" applyAlignment="1" applyProtection="1">
      <alignment horizontal="right" vertical="center" wrapText="1"/>
    </xf>
    <xf numFmtId="0" fontId="10" fillId="2" borderId="0" xfId="0" applyFont="1" applyFill="1" applyAlignment="1">
      <alignment horizontal="left" vertical="top" wrapText="1"/>
    </xf>
    <xf numFmtId="0" fontId="14" fillId="2" borderId="0" xfId="0" applyFont="1" applyFill="1" applyAlignment="1">
      <alignment vertical="top" wrapText="1"/>
    </xf>
    <xf numFmtId="171" fontId="15" fillId="2" borderId="0" xfId="8" applyNumberFormat="1" applyFont="1" applyFill="1" applyBorder="1" applyProtection="1">
      <alignment horizontal="right"/>
    </xf>
    <xf numFmtId="171" fontId="15" fillId="2" borderId="0" xfId="14" applyNumberFormat="1" applyFont="1" applyFill="1" applyBorder="1" applyAlignment="1" applyProtection="1"/>
    <xf numFmtId="172" fontId="14" fillId="4" borderId="2" xfId="16" applyNumberFormat="1" applyFont="1" applyFill="1" applyBorder="1" applyAlignment="1" applyProtection="1">
      <alignment vertical="center" wrapText="1"/>
      <protection locked="0"/>
    </xf>
    <xf numFmtId="0" fontId="0" fillId="2" borderId="0" xfId="19" applyFont="1" applyFill="1">
      <alignment vertical="center"/>
    </xf>
    <xf numFmtId="0" fontId="14" fillId="0" borderId="0" xfId="0" applyFont="1" applyAlignment="1">
      <alignment vertical="top"/>
    </xf>
    <xf numFmtId="165" fontId="14" fillId="0" borderId="0" xfId="0" applyNumberFormat="1" applyFont="1"/>
    <xf numFmtId="173" fontId="10" fillId="0" borderId="0" xfId="1" applyNumberFormat="1" applyFont="1" applyFill="1" applyBorder="1" applyAlignment="1" applyProtection="1">
      <alignment horizontal="right"/>
    </xf>
    <xf numFmtId="174" fontId="10" fillId="5" borderId="2" xfId="8" applyNumberFormat="1" applyFont="1" applyFill="1" applyBorder="1" applyProtection="1">
      <alignment horizontal="right"/>
    </xf>
    <xf numFmtId="0" fontId="26" fillId="0" borderId="0" xfId="0" applyFont="1"/>
    <xf numFmtId="0" fontId="0" fillId="0" borderId="22" xfId="0" applyBorder="1"/>
    <xf numFmtId="0" fontId="24" fillId="2" borderId="0" xfId="19" applyFill="1">
      <alignment vertical="center"/>
    </xf>
    <xf numFmtId="0" fontId="10" fillId="0" borderId="0" xfId="19" applyFont="1" applyAlignment="1"/>
    <xf numFmtId="0" fontId="15" fillId="9" borderId="0" xfId="19" applyFont="1" applyFill="1" applyAlignment="1"/>
    <xf numFmtId="0" fontId="15" fillId="0" borderId="0" xfId="19" applyFont="1" applyAlignment="1"/>
    <xf numFmtId="0" fontId="15" fillId="0" borderId="0" xfId="20" applyFont="1" applyAlignment="1">
      <alignment horizontal="left" vertical="top"/>
    </xf>
    <xf numFmtId="49" fontId="10" fillId="0" borderId="0" xfId="20" applyNumberFormat="1" applyFont="1" applyAlignment="1">
      <alignment horizontal="center" vertical="center"/>
    </xf>
    <xf numFmtId="0" fontId="10" fillId="0" borderId="0" xfId="20" applyFont="1"/>
    <xf numFmtId="0" fontId="10" fillId="0" borderId="0" xfId="19" applyFont="1">
      <alignment vertical="center"/>
    </xf>
    <xf numFmtId="0" fontId="15" fillId="0" borderId="0" xfId="21" applyFont="1" applyProtection="1">
      <protection hidden="1"/>
    </xf>
    <xf numFmtId="14" fontId="15" fillId="0" borderId="0" xfId="20" applyNumberFormat="1" applyFont="1" applyAlignment="1" applyProtection="1">
      <alignment horizontal="center" vertical="top"/>
      <protection hidden="1"/>
    </xf>
    <xf numFmtId="0" fontId="28" fillId="18" borderId="0" xfId="15" applyFont="1" applyFill="1" applyBorder="1" applyAlignment="1">
      <alignment horizontal="left" vertical="center"/>
    </xf>
    <xf numFmtId="0" fontId="15" fillId="0" borderId="0" xfId="15" applyFont="1" applyFill="1" applyBorder="1" applyAlignment="1">
      <alignment horizontal="left" vertical="center"/>
    </xf>
    <xf numFmtId="0" fontId="10" fillId="0" borderId="0" xfId="20" applyFont="1" applyAlignment="1">
      <alignment wrapText="1"/>
    </xf>
    <xf numFmtId="0" fontId="10" fillId="0" borderId="0" xfId="20" applyFont="1" applyAlignment="1">
      <alignment vertical="center"/>
    </xf>
    <xf numFmtId="0" fontId="15" fillId="18" borderId="0" xfId="15" applyFont="1" applyFill="1" applyBorder="1" applyAlignment="1">
      <alignment horizontal="left" vertical="center"/>
    </xf>
    <xf numFmtId="0" fontId="10" fillId="0" borderId="0" xfId="20" applyFont="1" applyAlignment="1">
      <alignment vertical="center" wrapText="1"/>
    </xf>
    <xf numFmtId="0" fontId="10" fillId="0" borderId="0" xfId="20" applyFont="1" applyAlignment="1">
      <alignment horizontal="center" vertical="center" wrapText="1"/>
    </xf>
    <xf numFmtId="173" fontId="15" fillId="18" borderId="0" xfId="1" applyNumberFormat="1" applyFont="1" applyFill="1" applyBorder="1" applyAlignment="1">
      <alignment horizontal="left" vertical="center"/>
    </xf>
    <xf numFmtId="0" fontId="10" fillId="0" borderId="0" xfId="20" applyFont="1" applyAlignment="1">
      <alignment horizontal="center" wrapText="1"/>
    </xf>
    <xf numFmtId="0" fontId="10" fillId="2" borderId="0" xfId="20" applyFont="1" applyFill="1"/>
    <xf numFmtId="0" fontId="10" fillId="2" borderId="0" xfId="19" applyFont="1" applyFill="1" applyAlignment="1"/>
    <xf numFmtId="0" fontId="10" fillId="2" borderId="0" xfId="19" applyFont="1" applyFill="1">
      <alignment vertical="center"/>
    </xf>
    <xf numFmtId="0" fontId="15" fillId="2" borderId="0" xfId="21" applyFont="1" applyFill="1" applyProtection="1">
      <protection hidden="1"/>
    </xf>
    <xf numFmtId="176" fontId="15" fillId="7" borderId="2" xfId="22" applyNumberFormat="1" applyFont="1" applyFill="1" applyBorder="1" applyAlignment="1" applyProtection="1">
      <alignment horizontal="center" vertical="center" wrapText="1"/>
      <protection locked="0"/>
    </xf>
    <xf numFmtId="0" fontId="34" fillId="2" borderId="0" xfId="20" applyFont="1" applyFill="1"/>
    <xf numFmtId="49" fontId="9" fillId="2" borderId="0" xfId="20" applyNumberFormat="1" applyFont="1" applyFill="1" applyAlignment="1">
      <alignment horizontal="center" vertical="center"/>
    </xf>
    <xf numFmtId="0" fontId="0" fillId="4" borderId="2" xfId="0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14" fillId="0" borderId="0" xfId="20" applyFont="1"/>
    <xf numFmtId="0" fontId="14" fillId="0" borderId="0" xfId="20" applyFont="1" applyAlignment="1">
      <alignment vertical="center"/>
    </xf>
    <xf numFmtId="0" fontId="14" fillId="2" borderId="0" xfId="20" applyFont="1" applyFill="1" applyAlignment="1">
      <alignment vertical="center"/>
    </xf>
    <xf numFmtId="179" fontId="14" fillId="2" borderId="0" xfId="20" applyNumberFormat="1" applyFont="1" applyFill="1" applyAlignment="1">
      <alignment vertical="center"/>
    </xf>
    <xf numFmtId="173" fontId="10" fillId="10" borderId="6" xfId="24" applyNumberFormat="1" applyFont="1" applyFill="1" applyBorder="1" applyAlignment="1" applyProtection="1">
      <alignment vertical="center"/>
    </xf>
    <xf numFmtId="173" fontId="10" fillId="13" borderId="2" xfId="24" applyNumberFormat="1" applyFont="1" applyFill="1" applyBorder="1" applyAlignment="1" applyProtection="1">
      <alignment vertical="center"/>
    </xf>
    <xf numFmtId="173" fontId="10" fillId="13" borderId="24" xfId="24" applyNumberFormat="1" applyFont="1" applyFill="1" applyBorder="1" applyAlignment="1" applyProtection="1">
      <alignment vertical="center"/>
    </xf>
    <xf numFmtId="173" fontId="10" fillId="13" borderId="25" xfId="24" applyNumberFormat="1" applyFont="1" applyFill="1" applyBorder="1" applyAlignment="1" applyProtection="1">
      <alignment vertical="center"/>
    </xf>
    <xf numFmtId="173" fontId="10" fillId="13" borderId="3" xfId="24" applyNumberFormat="1" applyFont="1" applyFill="1" applyBorder="1" applyAlignment="1" applyProtection="1">
      <alignment vertical="center"/>
    </xf>
    <xf numFmtId="173" fontId="10" fillId="10" borderId="4" xfId="24" applyNumberFormat="1" applyFont="1" applyFill="1" applyBorder="1" applyAlignment="1" applyProtection="1">
      <alignment vertical="center"/>
    </xf>
    <xf numFmtId="0" fontId="14" fillId="4" borderId="7" xfId="0" applyFont="1" applyFill="1" applyBorder="1" applyAlignment="1" applyProtection="1">
      <alignment horizontal="center" wrapText="1"/>
      <protection locked="0"/>
    </xf>
    <xf numFmtId="0" fontId="10" fillId="2" borderId="13" xfId="8" applyFont="1" applyFill="1" applyBorder="1" applyAlignment="1" applyProtection="1">
      <alignment horizontal="center" vertical="center" wrapText="1"/>
    </xf>
    <xf numFmtId="169" fontId="13" fillId="13" borderId="19" xfId="8" applyNumberFormat="1" applyFill="1" applyBorder="1" applyProtection="1">
      <alignment horizontal="right"/>
    </xf>
    <xf numFmtId="169" fontId="13" fillId="0" borderId="0" xfId="8" applyNumberFormat="1" applyFill="1" applyBorder="1" applyProtection="1">
      <alignment horizontal="right"/>
    </xf>
    <xf numFmtId="169" fontId="13" fillId="13" borderId="18" xfId="8" applyNumberFormat="1" applyFill="1" applyBorder="1" applyProtection="1">
      <alignment horizontal="right"/>
    </xf>
    <xf numFmtId="169" fontId="13" fillId="5" borderId="19" xfId="8" applyNumberFormat="1" applyFill="1" applyBorder="1" applyProtection="1">
      <alignment horizontal="right"/>
    </xf>
    <xf numFmtId="169" fontId="13" fillId="12" borderId="19" xfId="8" applyNumberFormat="1" applyBorder="1" applyProtection="1">
      <alignment horizontal="right"/>
    </xf>
    <xf numFmtId="169" fontId="13" fillId="12" borderId="18" xfId="8" applyNumberFormat="1" applyBorder="1" applyProtection="1">
      <alignment horizontal="right"/>
    </xf>
    <xf numFmtId="169" fontId="13" fillId="0" borderId="0" xfId="14" applyNumberFormat="1" applyFill="1" applyBorder="1" applyAlignment="1" applyProtection="1">
      <alignment vertical="center" wrapText="1"/>
    </xf>
    <xf numFmtId="169" fontId="13" fillId="13" borderId="19" xfId="14" applyNumberFormat="1" applyFill="1" applyBorder="1" applyAlignment="1" applyProtection="1">
      <alignment vertical="center" wrapText="1"/>
    </xf>
    <xf numFmtId="169" fontId="13" fillId="0" borderId="0" xfId="14" applyNumberFormat="1" applyFill="1" applyBorder="1" applyAlignment="1" applyProtection="1">
      <alignment horizontal="right"/>
    </xf>
    <xf numFmtId="169" fontId="13" fillId="13" borderId="18" xfId="14" applyNumberFormat="1" applyFill="1" applyBorder="1" applyAlignment="1" applyProtection="1">
      <alignment vertical="center" wrapText="1"/>
    </xf>
    <xf numFmtId="169" fontId="13" fillId="0" borderId="19" xfId="14" applyNumberFormat="1" applyFill="1" applyBorder="1" applyAlignment="1" applyProtection="1">
      <alignment horizontal="right"/>
    </xf>
    <xf numFmtId="169" fontId="13" fillId="0" borderId="18" xfId="14" applyNumberFormat="1" applyFill="1" applyBorder="1" applyAlignment="1" applyProtection="1">
      <alignment horizontal="right"/>
    </xf>
    <xf numFmtId="169" fontId="13" fillId="2" borderId="19" xfId="8" applyNumberFormat="1" applyFill="1" applyBorder="1" applyProtection="1">
      <alignment horizontal="right"/>
    </xf>
    <xf numFmtId="169" fontId="13" fillId="2" borderId="18" xfId="8" applyNumberFormat="1" applyFill="1" applyBorder="1" applyProtection="1">
      <alignment horizontal="right"/>
    </xf>
    <xf numFmtId="169" fontId="13" fillId="5" borderId="19" xfId="14" applyNumberFormat="1" applyFill="1" applyBorder="1" applyAlignment="1" applyProtection="1">
      <alignment vertical="center" wrapText="1"/>
    </xf>
    <xf numFmtId="169" fontId="13" fillId="5" borderId="20" xfId="14" applyNumberFormat="1" applyFill="1" applyBorder="1" applyAlignment="1" applyProtection="1">
      <alignment vertical="center" wrapText="1"/>
    </xf>
    <xf numFmtId="0" fontId="15" fillId="4" borderId="18" xfId="0" applyFont="1" applyFill="1" applyBorder="1" applyAlignment="1" applyProtection="1">
      <alignment horizontal="left" vertical="center" wrapText="1" indent="1"/>
      <protection locked="0"/>
    </xf>
    <xf numFmtId="169" fontId="13" fillId="10" borderId="19" xfId="14" applyNumberFormat="1" applyFill="1" applyBorder="1" applyAlignment="1" applyProtection="1">
      <alignment vertical="center" wrapText="1"/>
    </xf>
    <xf numFmtId="169" fontId="13" fillId="12" borderId="21" xfId="8" applyNumberFormat="1" applyBorder="1" applyProtection="1">
      <alignment horizontal="right"/>
    </xf>
    <xf numFmtId="169" fontId="13" fillId="12" borderId="12" xfId="8" applyNumberFormat="1" applyBorder="1" applyProtection="1">
      <alignment horizontal="right"/>
    </xf>
    <xf numFmtId="169" fontId="13" fillId="12" borderId="13" xfId="8" applyNumberFormat="1" applyBorder="1" applyProtection="1">
      <alignment horizontal="right"/>
    </xf>
    <xf numFmtId="169" fontId="13" fillId="13" borderId="13" xfId="8" applyNumberFormat="1" applyFill="1" applyBorder="1" applyProtection="1">
      <alignment horizontal="right"/>
    </xf>
    <xf numFmtId="0" fontId="13" fillId="0" borderId="16" xfId="8" applyNumberFormat="1" applyFill="1" applyBorder="1" applyAlignment="1" applyProtection="1">
      <alignment horizontal="center"/>
    </xf>
    <xf numFmtId="0" fontId="13" fillId="0" borderId="22" xfId="8" applyNumberFormat="1" applyFill="1" applyBorder="1" applyAlignment="1" applyProtection="1">
      <alignment horizontal="center"/>
    </xf>
    <xf numFmtId="0" fontId="13" fillId="5" borderId="20" xfId="8" applyNumberFormat="1" applyFill="1" applyBorder="1" applyAlignment="1" applyProtection="1">
      <alignment horizontal="center"/>
    </xf>
    <xf numFmtId="169" fontId="13" fillId="0" borderId="16" xfId="8" applyNumberFormat="1" applyFill="1" applyBorder="1" applyAlignment="1" applyProtection="1">
      <alignment horizontal="center"/>
    </xf>
    <xf numFmtId="169" fontId="13" fillId="0" borderId="22" xfId="8" applyNumberFormat="1" applyFill="1" applyBorder="1" applyAlignment="1" applyProtection="1">
      <alignment horizontal="center"/>
    </xf>
    <xf numFmtId="169" fontId="13" fillId="5" borderId="16" xfId="8" applyNumberFormat="1" applyFill="1" applyBorder="1" applyAlignment="1" applyProtection="1">
      <alignment horizontal="center"/>
    </xf>
    <xf numFmtId="0" fontId="13" fillId="0" borderId="16" xfId="8" applyNumberFormat="1" applyFill="1" applyBorder="1" applyProtection="1">
      <alignment horizontal="right"/>
    </xf>
    <xf numFmtId="0" fontId="13" fillId="0" borderId="22" xfId="8" applyNumberFormat="1" applyFill="1" applyBorder="1" applyProtection="1">
      <alignment horizontal="right"/>
    </xf>
    <xf numFmtId="170" fontId="10" fillId="12" borderId="2" xfId="1" applyNumberFormat="1" applyFont="1" applyFill="1" applyBorder="1" applyAlignment="1" applyProtection="1">
      <alignment horizontal="right" vertical="center"/>
    </xf>
    <xf numFmtId="165" fontId="10" fillId="10" borderId="2" xfId="1" applyFont="1" applyFill="1" applyBorder="1" applyAlignment="1" applyProtection="1">
      <alignment horizontal="center" vertical="center"/>
    </xf>
    <xf numFmtId="165" fontId="20" fillId="10" borderId="2" xfId="1" applyFont="1" applyFill="1" applyBorder="1" applyAlignment="1" applyProtection="1">
      <alignment vertical="center" wrapText="1"/>
    </xf>
    <xf numFmtId="0" fontId="10" fillId="2" borderId="0" xfId="8" applyFont="1" applyFill="1" applyBorder="1" applyAlignment="1" applyProtection="1">
      <alignment horizontal="right" vertical="center"/>
    </xf>
    <xf numFmtId="170" fontId="10" fillId="6" borderId="2" xfId="1" applyNumberFormat="1" applyFont="1" applyFill="1" applyBorder="1" applyAlignment="1" applyProtection="1">
      <alignment horizontal="right" vertical="center" wrapText="1"/>
      <protection locked="0"/>
    </xf>
    <xf numFmtId="165" fontId="10" fillId="5" borderId="2" xfId="1" applyFont="1" applyFill="1" applyBorder="1" applyAlignment="1" applyProtection="1">
      <alignment horizontal="center" vertical="center"/>
    </xf>
    <xf numFmtId="165" fontId="10" fillId="13" borderId="2" xfId="1" applyFont="1" applyFill="1" applyBorder="1" applyAlignment="1" applyProtection="1">
      <alignment horizontal="center" vertical="center"/>
    </xf>
    <xf numFmtId="165" fontId="20" fillId="13" borderId="2" xfId="1" applyFont="1" applyFill="1" applyBorder="1" applyAlignment="1" applyProtection="1">
      <alignment vertical="center" wrapText="1"/>
    </xf>
    <xf numFmtId="171" fontId="20" fillId="2" borderId="0" xfId="14" applyNumberFormat="1" applyFont="1" applyFill="1" applyBorder="1" applyAlignment="1" applyProtection="1">
      <alignment vertical="center"/>
    </xf>
    <xf numFmtId="0" fontId="10" fillId="5" borderId="2" xfId="8" applyNumberFormat="1" applyFont="1" applyFill="1" applyBorder="1" applyAlignment="1" applyProtection="1">
      <alignment horizontal="center" vertical="center"/>
    </xf>
    <xf numFmtId="170" fontId="10" fillId="12" borderId="2" xfId="8" applyNumberFormat="1" applyFont="1" applyBorder="1" applyAlignment="1" applyProtection="1">
      <alignment horizontal="right" vertical="center"/>
    </xf>
    <xf numFmtId="0" fontId="10" fillId="5" borderId="2" xfId="8" applyNumberFormat="1" applyFont="1" applyFill="1" applyBorder="1" applyAlignment="1" applyProtection="1">
      <alignment horizontal="center"/>
    </xf>
    <xf numFmtId="171" fontId="10" fillId="10" borderId="2" xfId="14" applyNumberFormat="1" applyFont="1" applyFill="1" applyBorder="1" applyAlignment="1" applyProtection="1"/>
    <xf numFmtId="164" fontId="10" fillId="0" borderId="0" xfId="8" applyNumberFormat="1" applyFont="1" applyFill="1" applyBorder="1" applyProtection="1">
      <alignment horizontal="right"/>
    </xf>
    <xf numFmtId="165" fontId="21" fillId="13" borderId="24" xfId="1" applyFont="1" applyFill="1" applyBorder="1" applyAlignment="1" applyProtection="1">
      <alignment vertical="center"/>
    </xf>
    <xf numFmtId="165" fontId="21" fillId="2" borderId="6" xfId="1" applyFont="1" applyFill="1" applyBorder="1" applyAlignment="1" applyProtection="1">
      <alignment vertical="center"/>
    </xf>
    <xf numFmtId="165" fontId="21" fillId="13" borderId="3" xfId="1" applyFont="1" applyFill="1" applyBorder="1" applyAlignment="1" applyProtection="1">
      <alignment vertical="center"/>
    </xf>
    <xf numFmtId="165" fontId="21" fillId="13" borderId="2" xfId="1" applyFont="1" applyFill="1" applyBorder="1" applyAlignment="1" applyProtection="1">
      <alignment vertical="center"/>
    </xf>
    <xf numFmtId="49" fontId="10" fillId="0" borderId="2" xfId="22" applyNumberFormat="1" applyFont="1" applyFill="1" applyBorder="1" applyAlignment="1" applyProtection="1">
      <alignment horizontal="center" vertical="center"/>
    </xf>
    <xf numFmtId="170" fontId="10" fillId="5" borderId="24" xfId="1" applyNumberFormat="1" applyFont="1" applyFill="1" applyBorder="1" applyAlignment="1" applyProtection="1">
      <alignment horizontal="center" vertical="center"/>
    </xf>
    <xf numFmtId="173" fontId="10" fillId="2" borderId="6" xfId="1" applyNumberFormat="1" applyFont="1" applyFill="1" applyBorder="1" applyAlignment="1" applyProtection="1">
      <alignment horizontal="center" vertical="center"/>
    </xf>
    <xf numFmtId="170" fontId="10" fillId="5" borderId="3" xfId="1" applyNumberFormat="1" applyFont="1" applyFill="1" applyBorder="1" applyAlignment="1" applyProtection="1">
      <alignment horizontal="center" vertical="center"/>
    </xf>
    <xf numFmtId="170" fontId="10" fillId="5" borderId="2" xfId="1" applyNumberFormat="1" applyFont="1" applyFill="1" applyBorder="1" applyAlignment="1" applyProtection="1">
      <alignment horizontal="center" vertical="center"/>
    </xf>
    <xf numFmtId="173" fontId="21" fillId="13" borderId="24" xfId="1" applyNumberFormat="1" applyFont="1" applyFill="1" applyBorder="1" applyAlignment="1" applyProtection="1">
      <alignment vertical="center"/>
    </xf>
    <xf numFmtId="173" fontId="21" fillId="2" borderId="6" xfId="1" applyNumberFormat="1" applyFont="1" applyFill="1" applyBorder="1" applyAlignment="1" applyProtection="1">
      <alignment vertical="center"/>
    </xf>
    <xf numFmtId="173" fontId="21" fillId="13" borderId="3" xfId="1" applyNumberFormat="1" applyFont="1" applyFill="1" applyBorder="1" applyAlignment="1" applyProtection="1">
      <alignment vertical="center"/>
    </xf>
    <xf numFmtId="173" fontId="21" fillId="13" borderId="2" xfId="1" applyNumberFormat="1" applyFont="1" applyFill="1" applyBorder="1" applyAlignment="1" applyProtection="1">
      <alignment vertical="center"/>
    </xf>
    <xf numFmtId="173" fontId="15" fillId="2" borderId="6" xfId="1" applyNumberFormat="1" applyFont="1" applyFill="1" applyBorder="1" applyAlignment="1" applyProtection="1">
      <alignment horizontal="center" vertical="center"/>
    </xf>
    <xf numFmtId="170" fontId="15" fillId="5" borderId="2" xfId="1" applyNumberFormat="1" applyFont="1" applyFill="1" applyBorder="1" applyAlignment="1" applyProtection="1">
      <alignment horizontal="center" vertical="center"/>
    </xf>
    <xf numFmtId="170" fontId="10" fillId="6" borderId="24" xfId="1" applyNumberFormat="1" applyFont="1" applyFill="1" applyBorder="1" applyAlignment="1" applyProtection="1">
      <alignment vertical="center" wrapText="1"/>
      <protection locked="0"/>
    </xf>
    <xf numFmtId="173" fontId="10" fillId="2" borderId="6" xfId="1" applyNumberFormat="1" applyFont="1" applyFill="1" applyBorder="1" applyAlignment="1" applyProtection="1">
      <alignment vertical="center"/>
    </xf>
    <xf numFmtId="170" fontId="15" fillId="5" borderId="24" xfId="1" applyNumberFormat="1" applyFont="1" applyFill="1" applyBorder="1" applyAlignment="1" applyProtection="1">
      <alignment horizontal="center" vertical="center"/>
    </xf>
    <xf numFmtId="173" fontId="10" fillId="4" borderId="2" xfId="1" applyNumberFormat="1" applyFont="1" applyFill="1" applyBorder="1" applyAlignment="1" applyProtection="1">
      <alignment vertical="center" wrapText="1"/>
      <protection locked="0"/>
    </xf>
    <xf numFmtId="173" fontId="15" fillId="0" borderId="4" xfId="1" applyNumberFormat="1" applyFont="1" applyFill="1" applyBorder="1" applyAlignment="1" applyProtection="1">
      <alignment horizontal="center" vertical="center" wrapText="1"/>
    </xf>
    <xf numFmtId="173" fontId="15" fillId="0" borderId="24" xfId="1" applyNumberFormat="1" applyFont="1" applyFill="1" applyBorder="1" applyAlignment="1" applyProtection="1">
      <alignment horizontal="center" vertical="center" wrapText="1"/>
    </xf>
    <xf numFmtId="173" fontId="15" fillId="0" borderId="3" xfId="1" applyNumberFormat="1" applyFont="1" applyFill="1" applyBorder="1" applyAlignment="1" applyProtection="1">
      <alignment horizontal="center" vertical="center" wrapText="1"/>
    </xf>
    <xf numFmtId="165" fontId="21" fillId="13" borderId="2" xfId="1" applyFont="1" applyFill="1" applyBorder="1" applyAlignment="1" applyProtection="1"/>
    <xf numFmtId="170" fontId="10" fillId="6" borderId="2" xfId="1" applyNumberFormat="1" applyFont="1" applyFill="1" applyBorder="1" applyAlignment="1" applyProtection="1">
      <alignment wrapText="1"/>
      <protection locked="0"/>
    </xf>
    <xf numFmtId="170" fontId="21" fillId="5" borderId="2" xfId="1" applyNumberFormat="1" applyFont="1" applyFill="1" applyBorder="1" applyAlignment="1" applyProtection="1">
      <alignment horizontal="center"/>
    </xf>
    <xf numFmtId="173" fontId="21" fillId="13" borderId="2" xfId="1" applyNumberFormat="1" applyFont="1" applyFill="1" applyBorder="1" applyAlignment="1" applyProtection="1">
      <alignment horizontal="center"/>
    </xf>
    <xf numFmtId="170" fontId="10" fillId="5" borderId="2" xfId="1" applyNumberFormat="1" applyFont="1" applyFill="1" applyBorder="1" applyAlignment="1" applyProtection="1">
      <alignment horizontal="center"/>
    </xf>
    <xf numFmtId="173" fontId="21" fillId="13" borderId="2" xfId="1" applyNumberFormat="1" applyFont="1" applyFill="1" applyBorder="1" applyAlignment="1" applyProtection="1"/>
    <xf numFmtId="173" fontId="10" fillId="13" borderId="2" xfId="1" applyNumberFormat="1" applyFont="1" applyFill="1" applyBorder="1" applyAlignment="1" applyProtection="1"/>
    <xf numFmtId="173" fontId="10" fillId="13" borderId="2" xfId="1" applyNumberFormat="1" applyFont="1" applyFill="1" applyBorder="1" applyAlignment="1" applyProtection="1">
      <alignment horizontal="center"/>
    </xf>
    <xf numFmtId="173" fontId="10" fillId="0" borderId="0" xfId="1" applyNumberFormat="1" applyFont="1" applyProtection="1"/>
    <xf numFmtId="173" fontId="15" fillId="18" borderId="0" xfId="1" applyNumberFormat="1" applyFont="1" applyFill="1" applyBorder="1" applyAlignment="1" applyProtection="1">
      <alignment horizontal="left" vertical="center"/>
    </xf>
    <xf numFmtId="173" fontId="15" fillId="0" borderId="0" xfId="1" applyNumberFormat="1" applyFont="1" applyProtection="1"/>
    <xf numFmtId="173" fontId="10" fillId="0" borderId="2" xfId="1" applyNumberFormat="1" applyFont="1" applyFill="1" applyBorder="1" applyAlignment="1" applyProtection="1">
      <alignment horizontal="center" vertical="center" wrapText="1"/>
    </xf>
    <xf numFmtId="173" fontId="15" fillId="0" borderId="2" xfId="1" applyNumberFormat="1" applyFont="1" applyFill="1" applyBorder="1" applyAlignment="1" applyProtection="1">
      <alignment horizontal="center" vertical="center" wrapText="1"/>
    </xf>
    <xf numFmtId="173" fontId="15" fillId="0" borderId="2" xfId="1" applyNumberFormat="1" applyFont="1" applyFill="1" applyBorder="1" applyAlignment="1" applyProtection="1">
      <alignment horizontal="center" vertical="center"/>
    </xf>
    <xf numFmtId="170" fontId="10" fillId="6" borderId="2" xfId="1" applyNumberFormat="1" applyFont="1" applyFill="1" applyBorder="1" applyAlignment="1" applyProtection="1">
      <alignment vertical="center" wrapText="1"/>
      <protection locked="0"/>
    </xf>
    <xf numFmtId="170" fontId="21" fillId="5" borderId="2" xfId="1" applyNumberFormat="1" applyFont="1" applyFill="1" applyBorder="1" applyAlignment="1" applyProtection="1">
      <alignment horizontal="center" vertical="center"/>
    </xf>
    <xf numFmtId="173" fontId="21" fillId="13" borderId="2" xfId="1" applyNumberFormat="1" applyFont="1" applyFill="1" applyBorder="1" applyAlignment="1" applyProtection="1">
      <alignment horizontal="center" vertical="center"/>
    </xf>
    <xf numFmtId="173" fontId="10" fillId="13" borderId="2" xfId="1" applyNumberFormat="1" applyFont="1" applyFill="1" applyBorder="1" applyAlignment="1" applyProtection="1">
      <alignment horizontal="center" vertical="center"/>
    </xf>
    <xf numFmtId="170" fontId="31" fillId="5" borderId="2" xfId="1" applyNumberFormat="1" applyFont="1" applyFill="1" applyBorder="1" applyAlignment="1" applyProtection="1">
      <alignment horizontal="center" vertical="center"/>
    </xf>
    <xf numFmtId="173" fontId="31" fillId="13" borderId="2" xfId="1" applyNumberFormat="1" applyFont="1" applyFill="1" applyBorder="1" applyAlignment="1" applyProtection="1">
      <alignment horizontal="center" vertical="center"/>
    </xf>
    <xf numFmtId="173" fontId="10" fillId="13" borderId="2" xfId="1" applyNumberFormat="1" applyFont="1" applyFill="1" applyBorder="1" applyAlignment="1" applyProtection="1">
      <alignment vertical="center"/>
    </xf>
    <xf numFmtId="173" fontId="29" fillId="13" borderId="2" xfId="1" applyNumberFormat="1" applyFont="1" applyFill="1" applyBorder="1" applyAlignment="1" applyProtection="1">
      <alignment vertical="center"/>
    </xf>
    <xf numFmtId="173" fontId="15" fillId="13" borderId="2" xfId="1" applyNumberFormat="1" applyFont="1" applyFill="1" applyBorder="1" applyAlignment="1" applyProtection="1">
      <alignment horizontal="center" vertical="center"/>
    </xf>
    <xf numFmtId="170" fontId="29" fillId="5" borderId="2" xfId="1" applyNumberFormat="1" applyFont="1" applyFill="1" applyBorder="1" applyAlignment="1" applyProtection="1">
      <alignment horizontal="center" vertical="center"/>
    </xf>
    <xf numFmtId="173" fontId="29" fillId="13" borderId="2" xfId="1" applyNumberFormat="1" applyFont="1" applyFill="1" applyBorder="1" applyAlignment="1" applyProtection="1">
      <alignment horizontal="center" vertical="center"/>
    </xf>
    <xf numFmtId="0" fontId="10" fillId="0" borderId="0" xfId="8" applyNumberFormat="1" applyFont="1" applyFill="1" applyBorder="1" applyAlignment="1" applyProtection="1">
      <alignment horizontal="center"/>
    </xf>
    <xf numFmtId="0" fontId="10" fillId="0" borderId="0" xfId="8" applyNumberFormat="1" applyFont="1" applyFill="1" applyBorder="1" applyAlignment="1" applyProtection="1">
      <alignment horizontal="center" vertical="center"/>
    </xf>
    <xf numFmtId="173" fontId="10" fillId="5" borderId="2" xfId="8" applyNumberFormat="1" applyFont="1" applyFill="1" applyBorder="1" applyAlignment="1" applyProtection="1">
      <alignment horizontal="center" vertical="center"/>
    </xf>
    <xf numFmtId="173" fontId="10" fillId="0" borderId="0" xfId="8" applyNumberFormat="1" applyFont="1" applyFill="1" applyBorder="1" applyAlignment="1" applyProtection="1">
      <alignment horizontal="center"/>
    </xf>
    <xf numFmtId="173" fontId="10" fillId="0" borderId="0" xfId="8" applyNumberFormat="1" applyFont="1" applyFill="1" applyBorder="1" applyAlignment="1" applyProtection="1">
      <alignment horizontal="center" vertical="center"/>
    </xf>
    <xf numFmtId="173" fontId="10" fillId="5" borderId="2" xfId="8" applyNumberFormat="1" applyFont="1" applyFill="1" applyBorder="1" applyAlignment="1" applyProtection="1">
      <alignment horizontal="center"/>
    </xf>
    <xf numFmtId="0" fontId="10" fillId="13" borderId="2" xfId="8" applyNumberFormat="1" applyFont="1" applyFill="1" applyBorder="1" applyAlignment="1" applyProtection="1">
      <alignment horizontal="center" vertical="center"/>
    </xf>
    <xf numFmtId="0" fontId="10" fillId="13" borderId="2" xfId="8" applyNumberFormat="1" applyFont="1" applyFill="1" applyBorder="1" applyAlignment="1" applyProtection="1">
      <alignment horizontal="right" vertical="center"/>
    </xf>
    <xf numFmtId="0" fontId="10" fillId="0" borderId="0" xfId="8" applyNumberFormat="1" applyFont="1" applyFill="1" applyBorder="1" applyAlignment="1" applyProtection="1">
      <alignment horizontal="right" wrapText="1"/>
    </xf>
    <xf numFmtId="0" fontId="10" fillId="0" borderId="0" xfId="8" applyNumberFormat="1" applyFont="1" applyFill="1" applyBorder="1" applyAlignment="1" applyProtection="1">
      <alignment horizontal="right" vertical="center" wrapText="1"/>
    </xf>
    <xf numFmtId="176" fontId="10" fillId="13" borderId="2" xfId="22" applyNumberFormat="1" applyFont="1" applyFill="1" applyBorder="1" applyAlignment="1" applyProtection="1"/>
    <xf numFmtId="176" fontId="21" fillId="13" borderId="2" xfId="22" applyNumberFormat="1" applyFont="1" applyFill="1" applyBorder="1" applyAlignment="1" applyProtection="1"/>
    <xf numFmtId="170" fontId="29" fillId="5" borderId="2" xfId="1" applyNumberFormat="1" applyFont="1" applyFill="1" applyBorder="1" applyAlignment="1" applyProtection="1">
      <alignment horizontal="center"/>
    </xf>
    <xf numFmtId="0" fontId="10" fillId="0" borderId="0" xfId="8" applyNumberFormat="1" applyFont="1" applyFill="1" applyBorder="1" applyAlignment="1" applyProtection="1">
      <alignment horizontal="right" vertical="center"/>
    </xf>
    <xf numFmtId="0" fontId="10" fillId="0" borderId="0" xfId="8" applyNumberFormat="1" applyFont="1" applyFill="1" applyBorder="1" applyProtection="1">
      <alignment horizontal="right"/>
    </xf>
    <xf numFmtId="177" fontId="10" fillId="5" borderId="2" xfId="22" applyNumberFormat="1" applyFont="1" applyFill="1" applyBorder="1" applyAlignment="1" applyProtection="1">
      <alignment horizontal="center"/>
    </xf>
    <xf numFmtId="176" fontId="21" fillId="13" borderId="2" xfId="22" applyNumberFormat="1" applyFont="1" applyFill="1" applyBorder="1" applyAlignment="1" applyProtection="1">
      <alignment vertical="center"/>
    </xf>
    <xf numFmtId="170" fontId="10" fillId="6" borderId="2" xfId="22" applyNumberFormat="1" applyFont="1" applyFill="1" applyBorder="1" applyAlignment="1" applyProtection="1">
      <alignment wrapText="1"/>
      <protection locked="0"/>
    </xf>
    <xf numFmtId="170" fontId="21" fillId="5" borderId="2" xfId="22" applyNumberFormat="1" applyFont="1" applyFill="1" applyBorder="1" applyAlignment="1" applyProtection="1">
      <alignment horizontal="center"/>
    </xf>
    <xf numFmtId="176" fontId="15" fillId="5" borderId="2" xfId="22" applyNumberFormat="1" applyFont="1" applyFill="1" applyBorder="1" applyAlignment="1" applyProtection="1">
      <alignment horizontal="center" vertical="center" wrapText="1"/>
    </xf>
    <xf numFmtId="170" fontId="33" fillId="5" borderId="2" xfId="22" applyNumberFormat="1" applyFont="1" applyFill="1" applyBorder="1" applyAlignment="1" applyProtection="1">
      <alignment horizontal="center"/>
    </xf>
    <xf numFmtId="170" fontId="29" fillId="5" borderId="2" xfId="22" applyNumberFormat="1" applyFont="1" applyFill="1" applyBorder="1" applyAlignment="1" applyProtection="1">
      <alignment horizontal="center"/>
    </xf>
    <xf numFmtId="173" fontId="10" fillId="5" borderId="2" xfId="24" applyNumberFormat="1" applyFont="1" applyFill="1" applyBorder="1" applyAlignment="1" applyProtection="1">
      <alignment horizontal="center" vertical="center"/>
    </xf>
    <xf numFmtId="170" fontId="10" fillId="6" borderId="4" xfId="24" applyNumberFormat="1" applyFont="1" applyFill="1" applyBorder="1" applyAlignment="1" applyProtection="1">
      <alignment horizontal="right" wrapText="1"/>
      <protection locked="0"/>
    </xf>
    <xf numFmtId="170" fontId="10" fillId="6" borderId="2" xfId="24" applyNumberFormat="1" applyFont="1" applyFill="1" applyBorder="1" applyAlignment="1" applyProtection="1">
      <alignment horizontal="right" wrapText="1"/>
      <protection locked="0"/>
    </xf>
    <xf numFmtId="170" fontId="10" fillId="12" borderId="2" xfId="24" applyNumberFormat="1" applyFont="1" applyFill="1" applyBorder="1" applyAlignment="1" applyProtection="1">
      <alignment horizontal="right"/>
    </xf>
    <xf numFmtId="0" fontId="15" fillId="9" borderId="0" xfId="0" applyFont="1" applyFill="1"/>
    <xf numFmtId="0" fontId="14" fillId="9" borderId="0" xfId="0" applyFont="1" applyFill="1"/>
    <xf numFmtId="0" fontId="14" fillId="0" borderId="2" xfId="0" applyFont="1" applyBorder="1" applyAlignment="1">
      <alignment vertical="center"/>
    </xf>
    <xf numFmtId="0" fontId="16" fillId="5" borderId="2" xfId="0" applyFont="1" applyFill="1" applyBorder="1" applyAlignment="1">
      <alignment vertical="center"/>
    </xf>
    <xf numFmtId="0" fontId="10" fillId="0" borderId="0" xfId="0" applyFont="1" applyAlignment="1">
      <alignment vertical="center" wrapText="1"/>
    </xf>
    <xf numFmtId="168" fontId="16" fillId="5" borderId="2" xfId="0" applyNumberFormat="1" applyFont="1" applyFill="1" applyBorder="1" applyAlignment="1">
      <alignment vertical="center"/>
    </xf>
    <xf numFmtId="0" fontId="16" fillId="10" borderId="2" xfId="0" applyFont="1" applyFill="1" applyBorder="1" applyAlignment="1">
      <alignment vertical="center"/>
    </xf>
    <xf numFmtId="0" fontId="14" fillId="0" borderId="7" xfId="0" applyFont="1" applyBorder="1" applyAlignment="1">
      <alignment horizontal="center" wrapText="1"/>
    </xf>
    <xf numFmtId="0" fontId="14" fillId="0" borderId="8" xfId="0" applyFont="1" applyBorder="1"/>
    <xf numFmtId="0" fontId="14" fillId="0" borderId="9" xfId="0" applyFont="1" applyBorder="1"/>
    <xf numFmtId="0" fontId="14" fillId="0" borderId="10" xfId="0" applyFont="1" applyBorder="1"/>
    <xf numFmtId="0" fontId="14" fillId="0" borderId="10" xfId="0" applyFont="1" applyBorder="1" applyAlignment="1">
      <alignment horizontal="center"/>
    </xf>
    <xf numFmtId="0" fontId="10" fillId="10" borderId="7" xfId="0" applyFont="1" applyFill="1" applyBorder="1" applyAlignment="1">
      <alignment horizontal="center" vertical="center" wrapText="1"/>
    </xf>
    <xf numFmtId="0" fontId="14" fillId="10" borderId="10" xfId="0" applyFont="1" applyFill="1" applyBorder="1" applyAlignment="1">
      <alignment horizontal="center" vertical="center" wrapText="1"/>
    </xf>
    <xf numFmtId="0" fontId="10" fillId="10" borderId="10" xfId="0" applyFont="1" applyFill="1" applyBorder="1" applyAlignment="1">
      <alignment horizontal="center" vertical="center" wrapText="1"/>
    </xf>
    <xf numFmtId="0" fontId="14" fillId="8" borderId="12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0" fillId="8" borderId="13" xfId="0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5" fillId="0" borderId="18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7" fillId="0" borderId="0" xfId="0" applyFont="1" applyAlignment="1">
      <alignment vertical="center" wrapText="1"/>
    </xf>
    <xf numFmtId="0" fontId="17" fillId="0" borderId="20" xfId="0" applyFont="1" applyBorder="1" applyAlignment="1">
      <alignment vertical="center" wrapText="1"/>
    </xf>
    <xf numFmtId="0" fontId="15" fillId="10" borderId="18" xfId="0" applyFont="1" applyFill="1" applyBorder="1" applyAlignment="1">
      <alignment vertical="center" wrapText="1"/>
    </xf>
    <xf numFmtId="169" fontId="17" fillId="10" borderId="19" xfId="0" applyNumberFormat="1" applyFont="1" applyFill="1" applyBorder="1" applyAlignment="1">
      <alignment vertical="center" wrapText="1"/>
    </xf>
    <xf numFmtId="169" fontId="17" fillId="0" borderId="0" xfId="0" applyNumberFormat="1" applyFont="1" applyAlignment="1">
      <alignment vertical="center" wrapText="1"/>
    </xf>
    <xf numFmtId="169" fontId="17" fillId="10" borderId="18" xfId="0" applyNumberFormat="1" applyFont="1" applyFill="1" applyBorder="1" applyAlignment="1">
      <alignment vertical="center" wrapText="1"/>
    </xf>
    <xf numFmtId="169" fontId="13" fillId="6" borderId="19" xfId="8" applyNumberFormat="1" applyFill="1" applyBorder="1" applyAlignment="1">
      <alignment horizontal="right" wrapText="1"/>
      <protection locked="0"/>
    </xf>
    <xf numFmtId="169" fontId="13" fillId="6" borderId="18" xfId="8" applyNumberFormat="1" applyFill="1" applyBorder="1" applyAlignment="1">
      <alignment horizontal="right" wrapText="1"/>
      <protection locked="0"/>
    </xf>
    <xf numFmtId="169" fontId="13" fillId="14" borderId="19" xfId="14" applyNumberFormat="1" applyBorder="1" applyAlignment="1">
      <alignment vertical="center" wrapText="1"/>
      <protection locked="0"/>
    </xf>
    <xf numFmtId="0" fontId="10" fillId="0" borderId="18" xfId="0" applyFont="1" applyBorder="1" applyAlignment="1">
      <alignment horizontal="left" vertical="center" wrapText="1" indent="1"/>
    </xf>
    <xf numFmtId="169" fontId="13" fillId="14" borderId="18" xfId="14" applyNumberFormat="1" applyBorder="1" applyAlignment="1">
      <alignment vertical="center" wrapText="1"/>
      <protection locked="0"/>
    </xf>
    <xf numFmtId="169" fontId="13" fillId="14" borderId="19" xfId="14" applyNumberFormat="1" applyBorder="1" applyAlignment="1">
      <alignment horizontal="right" wrapText="1"/>
      <protection locked="0"/>
    </xf>
    <xf numFmtId="169" fontId="13" fillId="14" borderId="18" xfId="14" applyNumberFormat="1" applyBorder="1" applyAlignment="1">
      <alignment horizontal="right" wrapText="1"/>
      <protection locked="0"/>
    </xf>
    <xf numFmtId="0" fontId="15" fillId="8" borderId="18" xfId="0" applyFont="1" applyFill="1" applyBorder="1" applyAlignment="1">
      <alignment vertical="center" wrapText="1"/>
    </xf>
    <xf numFmtId="0" fontId="10" fillId="8" borderId="18" xfId="0" applyFont="1" applyFill="1" applyBorder="1" applyAlignment="1">
      <alignment horizontal="left" vertical="center" wrapText="1" indent="1"/>
    </xf>
    <xf numFmtId="0" fontId="10" fillId="8" borderId="18" xfId="0" applyFont="1" applyFill="1" applyBorder="1" applyAlignment="1">
      <alignment vertical="center" wrapText="1"/>
    </xf>
    <xf numFmtId="0" fontId="10" fillId="8" borderId="18" xfId="0" applyFont="1" applyFill="1" applyBorder="1" applyAlignment="1">
      <alignment horizontal="left" vertical="center" wrapText="1" indent="2"/>
    </xf>
    <xf numFmtId="169" fontId="14" fillId="0" borderId="19" xfId="0" applyNumberFormat="1" applyFont="1" applyBorder="1" applyAlignment="1">
      <alignment vertical="center" wrapText="1"/>
    </xf>
    <xf numFmtId="169" fontId="14" fillId="0" borderId="0" xfId="0" applyNumberFormat="1" applyFont="1" applyAlignment="1">
      <alignment vertical="center" wrapText="1"/>
    </xf>
    <xf numFmtId="169" fontId="14" fillId="0" borderId="18" xfId="0" applyNumberFormat="1" applyFont="1" applyBorder="1" applyAlignment="1">
      <alignment vertical="center" wrapText="1"/>
    </xf>
    <xf numFmtId="0" fontId="10" fillId="0" borderId="18" xfId="0" applyFont="1" applyBorder="1" applyAlignment="1">
      <alignment horizontal="left" vertical="center" wrapText="1" indent="2"/>
    </xf>
    <xf numFmtId="0" fontId="15" fillId="2" borderId="18" xfId="0" applyFont="1" applyFill="1" applyBorder="1" applyAlignment="1">
      <alignment vertical="center" wrapText="1"/>
    </xf>
    <xf numFmtId="0" fontId="15" fillId="8" borderId="18" xfId="0" applyFont="1" applyFill="1" applyBorder="1" applyAlignment="1">
      <alignment horizontal="left" vertical="center" wrapText="1" indent="1"/>
    </xf>
    <xf numFmtId="169" fontId="13" fillId="6" borderId="18" xfId="14" applyNumberFormat="1" applyFill="1" applyBorder="1" applyAlignment="1">
      <alignment vertical="center" wrapText="1"/>
      <protection locked="0"/>
    </xf>
    <xf numFmtId="169" fontId="13" fillId="6" borderId="19" xfId="14" applyNumberFormat="1" applyFill="1" applyBorder="1" applyAlignment="1">
      <alignment vertical="center" wrapText="1"/>
      <protection locked="0"/>
    </xf>
    <xf numFmtId="169" fontId="13" fillId="14" borderId="13" xfId="14" applyNumberFormat="1" applyBorder="1" applyAlignment="1">
      <alignment vertical="center" wrapText="1"/>
      <protection locked="0"/>
    </xf>
    <xf numFmtId="0" fontId="15" fillId="8" borderId="13" xfId="0" applyFont="1" applyFill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15" fillId="0" borderId="23" xfId="0" applyFont="1" applyBorder="1" applyAlignment="1">
      <alignment vertical="center" wrapText="1"/>
    </xf>
    <xf numFmtId="0" fontId="13" fillId="4" borderId="23" xfId="8" applyNumberFormat="1" applyFill="1" applyBorder="1" applyAlignment="1">
      <alignment horizontal="right" wrapText="1"/>
      <protection locked="0"/>
    </xf>
    <xf numFmtId="0" fontId="17" fillId="0" borderId="0" xfId="0" applyFont="1"/>
    <xf numFmtId="0" fontId="14" fillId="0" borderId="2" xfId="0" applyFont="1" applyBorder="1" applyAlignment="1">
      <alignment vertical="top"/>
    </xf>
    <xf numFmtId="0" fontId="10" fillId="2" borderId="0" xfId="0" applyFont="1" applyFill="1" applyAlignment="1">
      <alignment vertical="top" wrapText="1"/>
    </xf>
    <xf numFmtId="0" fontId="14" fillId="0" borderId="2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5" fillId="0" borderId="2" xfId="15" applyFont="1" applyFill="1" applyBorder="1" applyAlignment="1">
      <alignment horizontal="center" vertical="center" wrapText="1"/>
    </xf>
    <xf numFmtId="0" fontId="17" fillId="2" borderId="0" xfId="0" applyFont="1" applyFill="1"/>
    <xf numFmtId="0" fontId="15" fillId="2" borderId="2" xfId="15" applyFont="1" applyFill="1" applyBorder="1" applyAlignment="1">
      <alignment horizontal="center" vertical="center" wrapText="1"/>
    </xf>
    <xf numFmtId="0" fontId="15" fillId="2" borderId="0" xfId="15" applyFont="1" applyFill="1" applyBorder="1" applyAlignment="1">
      <alignment horizontal="center" vertical="center" wrapText="1"/>
    </xf>
    <xf numFmtId="0" fontId="15" fillId="2" borderId="0" xfId="15" applyFont="1" applyFill="1" applyBorder="1" applyAlignment="1">
      <alignment vertical="center" wrapText="1"/>
    </xf>
    <xf numFmtId="0" fontId="15" fillId="2" borderId="0" xfId="0" applyFont="1" applyFill="1" applyAlignment="1">
      <alignment horizontal="center" vertical="center" wrapText="1"/>
    </xf>
    <xf numFmtId="0" fontId="10" fillId="2" borderId="2" xfId="15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0" fontId="15" fillId="2" borderId="2" xfId="0" applyFont="1" applyFill="1" applyBorder="1" applyAlignment="1">
      <alignment horizontal="left" vertical="center"/>
    </xf>
    <xf numFmtId="164" fontId="10" fillId="2" borderId="0" xfId="0" applyNumberFormat="1" applyFont="1" applyFill="1" applyAlignment="1">
      <alignment horizontal="right" vertical="center"/>
    </xf>
    <xf numFmtId="164" fontId="10" fillId="2" borderId="0" xfId="15" applyNumberFormat="1" applyFont="1" applyFill="1" applyBorder="1" applyAlignment="1">
      <alignment horizontal="right" vertical="center" wrapText="1"/>
    </xf>
    <xf numFmtId="0" fontId="10" fillId="2" borderId="0" xfId="15" applyFont="1" applyFill="1" applyBorder="1" applyAlignment="1">
      <alignment vertical="center" wrapText="1"/>
    </xf>
    <xf numFmtId="0" fontId="10" fillId="2" borderId="0" xfId="15" applyFont="1" applyFill="1" applyBorder="1" applyAlignment="1">
      <alignment horizontal="center" vertical="center" wrapText="1"/>
    </xf>
    <xf numFmtId="0" fontId="15" fillId="2" borderId="2" xfId="15" applyFont="1" applyFill="1" applyBorder="1" applyAlignment="1">
      <alignment horizontal="left" vertical="center" indent="1"/>
    </xf>
    <xf numFmtId="0" fontId="10" fillId="2" borderId="2" xfId="15" applyFont="1" applyFill="1" applyBorder="1" applyAlignment="1">
      <alignment horizontal="left" vertical="center" indent="2"/>
    </xf>
    <xf numFmtId="0" fontId="10" fillId="2" borderId="0" xfId="0" applyFont="1" applyFill="1" applyAlignment="1">
      <alignment vertical="center"/>
    </xf>
    <xf numFmtId="0" fontId="19" fillId="0" borderId="0" xfId="0" applyFont="1"/>
    <xf numFmtId="0" fontId="10" fillId="0" borderId="2" xfId="15" applyFont="1" applyFill="1" applyBorder="1" applyAlignment="1">
      <alignment horizontal="left" vertical="center" indent="2"/>
    </xf>
    <xf numFmtId="0" fontId="21" fillId="0" borderId="2" xfId="15" applyFont="1" applyFill="1" applyBorder="1" applyAlignment="1">
      <alignment horizontal="left" vertical="center" indent="3"/>
    </xf>
    <xf numFmtId="164" fontId="20" fillId="2" borderId="0" xfId="0" applyNumberFormat="1" applyFont="1" applyFill="1" applyAlignment="1">
      <alignment horizontal="right" vertical="center"/>
    </xf>
    <xf numFmtId="0" fontId="15" fillId="2" borderId="2" xfId="15" applyFont="1" applyFill="1" applyBorder="1" applyAlignment="1">
      <alignment vertical="center"/>
    </xf>
    <xf numFmtId="0" fontId="21" fillId="2" borderId="2" xfId="15" applyFont="1" applyFill="1" applyBorder="1" applyAlignment="1">
      <alignment horizontal="left" vertical="center" indent="3"/>
    </xf>
    <xf numFmtId="0" fontId="20" fillId="2" borderId="0" xfId="0" applyFont="1" applyFill="1" applyAlignment="1">
      <alignment vertical="center"/>
    </xf>
    <xf numFmtId="0" fontId="10" fillId="5" borderId="2" xfId="17" applyFont="1" applyFill="1" applyBorder="1" applyAlignment="1">
      <alignment horizontal="center" vertical="center"/>
    </xf>
    <xf numFmtId="0" fontId="10" fillId="11" borderId="2" xfId="17" applyFont="1" applyFill="1" applyBorder="1" applyAlignment="1">
      <alignment horizontal="center" vertical="center"/>
    </xf>
    <xf numFmtId="170" fontId="10" fillId="5" borderId="2" xfId="15" applyNumberFormat="1" applyFont="1" applyFill="1" applyBorder="1" applyAlignment="1">
      <alignment horizontal="right" vertical="center"/>
    </xf>
    <xf numFmtId="170" fontId="21" fillId="5" borderId="2" xfId="15" applyNumberFormat="1" applyFont="1" applyFill="1" applyBorder="1" applyAlignment="1">
      <alignment horizontal="right" vertical="center"/>
    </xf>
    <xf numFmtId="0" fontId="22" fillId="2" borderId="0" xfId="0" applyFont="1" applyFill="1"/>
    <xf numFmtId="0" fontId="22" fillId="2" borderId="0" xfId="18" quotePrefix="1" applyFont="1" applyFill="1" applyBorder="1" applyAlignment="1">
      <alignment vertical="top" wrapText="1"/>
    </xf>
    <xf numFmtId="0" fontId="22" fillId="2" borderId="0" xfId="15" applyFont="1" applyFill="1" applyBorder="1" applyAlignment="1">
      <alignment vertical="top"/>
    </xf>
    <xf numFmtId="0" fontId="10" fillId="2" borderId="0" xfId="18" quotePrefix="1" applyFont="1" applyFill="1" applyBorder="1" applyAlignment="1">
      <alignment vertical="top" wrapText="1"/>
    </xf>
    <xf numFmtId="0" fontId="10" fillId="2" borderId="0" xfId="15" applyFont="1" applyFill="1" applyBorder="1" applyAlignment="1">
      <alignment vertical="top"/>
    </xf>
    <xf numFmtId="0" fontId="10" fillId="9" borderId="0" xfId="0" applyFont="1" applyFill="1"/>
    <xf numFmtId="170" fontId="10" fillId="5" borderId="2" xfId="0" applyNumberFormat="1" applyFont="1" applyFill="1" applyBorder="1" applyAlignment="1">
      <alignment horizontal="right" vertical="center"/>
    </xf>
    <xf numFmtId="170" fontId="21" fillId="5" borderId="2" xfId="0" applyNumberFormat="1" applyFont="1" applyFill="1" applyBorder="1" applyAlignment="1">
      <alignment horizontal="right" vertical="center"/>
    </xf>
    <xf numFmtId="0" fontId="15" fillId="2" borderId="0" xfId="15" applyFont="1" applyFill="1" applyBorder="1" applyAlignment="1"/>
    <xf numFmtId="171" fontId="10" fillId="2" borderId="0" xfId="0" applyNumberFormat="1" applyFont="1" applyFill="1"/>
    <xf numFmtId="0" fontId="23" fillId="9" borderId="0" xfId="0" applyFont="1" applyFill="1"/>
    <xf numFmtId="0" fontId="20" fillId="9" borderId="0" xfId="0" applyFont="1" applyFill="1"/>
    <xf numFmtId="0" fontId="10" fillId="0" borderId="0" xfId="15" applyFont="1" applyFill="1" applyBorder="1" applyAlignment="1">
      <alignment horizontal="center" vertical="center" wrapText="1"/>
    </xf>
    <xf numFmtId="171" fontId="20" fillId="2" borderId="0" xfId="0" applyNumberFormat="1" applyFont="1" applyFill="1"/>
    <xf numFmtId="0" fontId="15" fillId="17" borderId="0" xfId="0" applyFont="1" applyFill="1" applyAlignment="1">
      <alignment vertical="top"/>
    </xf>
    <xf numFmtId="0" fontId="14" fillId="17" borderId="0" xfId="0" applyFont="1" applyFill="1"/>
    <xf numFmtId="0" fontId="14" fillId="0" borderId="2" xfId="0" applyFont="1" applyBorder="1" applyAlignment="1">
      <alignment horizontal="center" vertical="top"/>
    </xf>
    <xf numFmtId="0" fontId="15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vertical="top"/>
    </xf>
    <xf numFmtId="0" fontId="25" fillId="0" borderId="0" xfId="0" applyFont="1" applyAlignment="1">
      <alignment vertical="top"/>
    </xf>
    <xf numFmtId="0" fontId="15" fillId="0" borderId="2" xfId="0" applyFont="1" applyBorder="1" applyAlignment="1">
      <alignment horizontal="center" wrapText="1"/>
    </xf>
    <xf numFmtId="0" fontId="14" fillId="0" borderId="0" xfId="0" applyFont="1" applyAlignment="1">
      <alignment horizontal="right" vertical="top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 vertical="top" indent="1"/>
    </xf>
    <xf numFmtId="0" fontId="17" fillId="0" borderId="0" xfId="0" applyFont="1" applyAlignment="1">
      <alignment vertical="top" wrapText="1"/>
    </xf>
    <xf numFmtId="0" fontId="1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4" fillId="10" borderId="7" xfId="0" applyFont="1" applyFill="1" applyBorder="1" applyAlignment="1">
      <alignment horizontal="center" vertical="center" wrapText="1"/>
    </xf>
    <xf numFmtId="0" fontId="15" fillId="2" borderId="26" xfId="15" applyFont="1" applyFill="1" applyBorder="1" applyAlignment="1"/>
    <xf numFmtId="0" fontId="15" fillId="2" borderId="27" xfId="15" applyFont="1" applyFill="1" applyBorder="1" applyAlignment="1">
      <alignment horizontal="left" indent="1"/>
    </xf>
    <xf numFmtId="0" fontId="10" fillId="2" borderId="27" xfId="15" applyFont="1" applyFill="1" applyBorder="1" applyAlignment="1">
      <alignment horizontal="left" indent="2"/>
    </xf>
    <xf numFmtId="0" fontId="21" fillId="2" borderId="27" xfId="15" applyFont="1" applyFill="1" applyBorder="1" applyAlignment="1">
      <alignment horizontal="left" vertical="center" indent="3"/>
    </xf>
    <xf numFmtId="0" fontId="15" fillId="2" borderId="27" xfId="15" applyFont="1" applyFill="1" applyBorder="1" applyAlignment="1"/>
    <xf numFmtId="0" fontId="15" fillId="2" borderId="7" xfId="15" applyFont="1" applyFill="1" applyBorder="1" applyAlignment="1">
      <alignment horizontal="left" indent="1"/>
    </xf>
    <xf numFmtId="0" fontId="15" fillId="2" borderId="7" xfId="15" applyFont="1" applyFill="1" applyBorder="1" applyAlignment="1"/>
    <xf numFmtId="0" fontId="10" fillId="2" borderId="29" xfId="15" applyFont="1" applyFill="1" applyBorder="1" applyAlignment="1">
      <alignment horizontal="left" indent="2"/>
    </xf>
    <xf numFmtId="0" fontId="10" fillId="2" borderId="30" xfId="15" applyFont="1" applyFill="1" applyBorder="1" applyAlignment="1">
      <alignment horizontal="left" indent="2"/>
    </xf>
    <xf numFmtId="0" fontId="15" fillId="2" borderId="13" xfId="15" applyFont="1" applyFill="1" applyBorder="1" applyAlignment="1"/>
    <xf numFmtId="0" fontId="15" fillId="2" borderId="0" xfId="15" applyFont="1" applyFill="1" applyBorder="1" applyAlignment="1">
      <alignment horizontal="left" indent="1"/>
    </xf>
    <xf numFmtId="0" fontId="15" fillId="9" borderId="0" xfId="19" applyFont="1" applyFill="1" applyAlignment="1">
      <alignment horizontal="center" vertical="center"/>
    </xf>
    <xf numFmtId="0" fontId="10" fillId="0" borderId="2" xfId="0" applyFont="1" applyBorder="1" applyAlignment="1">
      <alignment vertical="top"/>
    </xf>
    <xf numFmtId="0" fontId="10" fillId="5" borderId="2" xfId="0" applyFont="1" applyFill="1" applyBorder="1" applyAlignment="1">
      <alignment horizontal="left"/>
    </xf>
    <xf numFmtId="0" fontId="10" fillId="0" borderId="0" xfId="20" applyFont="1" applyAlignment="1">
      <alignment horizontal="center" vertical="top"/>
    </xf>
    <xf numFmtId="168" fontId="10" fillId="5" borderId="2" xfId="0" applyNumberFormat="1" applyFont="1" applyFill="1" applyBorder="1" applyAlignment="1">
      <alignment horizontal="left"/>
    </xf>
    <xf numFmtId="0" fontId="15" fillId="0" borderId="2" xfId="21" applyFont="1" applyBorder="1" applyAlignment="1">
      <alignment horizontal="left" vertical="center"/>
    </xf>
    <xf numFmtId="0" fontId="10" fillId="0" borderId="0" xfId="20" applyFont="1" applyAlignment="1">
      <alignment horizontal="centerContinuous" vertical="top"/>
    </xf>
    <xf numFmtId="0" fontId="10" fillId="0" borderId="0" xfId="20" applyFont="1" applyAlignment="1">
      <alignment vertical="top"/>
    </xf>
    <xf numFmtId="0" fontId="15" fillId="0" borderId="0" xfId="20" applyFont="1" applyAlignment="1">
      <alignment horizontal="right" vertical="top"/>
    </xf>
    <xf numFmtId="0" fontId="15" fillId="0" borderId="0" xfId="20" applyFont="1" applyAlignment="1">
      <alignment horizontal="center" vertical="top"/>
    </xf>
    <xf numFmtId="0" fontId="10" fillId="0" borderId="0" xfId="23" applyFont="1" applyAlignment="1"/>
    <xf numFmtId="0" fontId="28" fillId="18" borderId="0" xfId="20" applyFont="1" applyFill="1" applyAlignment="1">
      <alignment horizontal="left" vertical="center"/>
    </xf>
    <xf numFmtId="0" fontId="28" fillId="18" borderId="0" xfId="15" applyFont="1" applyFill="1" applyBorder="1" applyAlignment="1">
      <alignment horizontal="center" vertical="center"/>
    </xf>
    <xf numFmtId="0" fontId="15" fillId="0" borderId="0" xfId="20" applyFont="1" applyAlignment="1">
      <alignment horizontal="centerContinuous" vertical="top"/>
    </xf>
    <xf numFmtId="0" fontId="10" fillId="0" borderId="0" xfId="20" applyFont="1" applyAlignment="1">
      <alignment horizontal="center"/>
    </xf>
    <xf numFmtId="0" fontId="10" fillId="0" borderId="24" xfId="20" applyFont="1" applyBorder="1" applyAlignment="1">
      <alignment horizontal="center" vertical="center" wrapText="1"/>
    </xf>
    <xf numFmtId="0" fontId="10" fillId="0" borderId="3" xfId="20" applyFont="1" applyBorder="1" applyAlignment="1">
      <alignment horizontal="center" vertical="center" wrapText="1"/>
    </xf>
    <xf numFmtId="0" fontId="10" fillId="2" borderId="6" xfId="20" applyFont="1" applyFill="1" applyBorder="1" applyAlignment="1">
      <alignment horizontal="center" vertical="center" wrapText="1"/>
    </xf>
    <xf numFmtId="0" fontId="10" fillId="0" borderId="2" xfId="20" applyFont="1" applyBorder="1" applyAlignment="1">
      <alignment horizontal="center" vertical="center" wrapText="1"/>
    </xf>
    <xf numFmtId="0" fontId="29" fillId="0" borderId="6" xfId="20" applyFont="1" applyBorder="1" applyAlignment="1">
      <alignment horizontal="center" vertical="center"/>
    </xf>
    <xf numFmtId="0" fontId="15" fillId="0" borderId="24" xfId="20" applyFont="1" applyBorder="1" applyAlignment="1">
      <alignment horizontal="center" vertical="center"/>
    </xf>
    <xf numFmtId="0" fontId="15" fillId="0" borderId="2" xfId="20" applyFont="1" applyBorder="1" applyAlignment="1">
      <alignment horizontal="center" vertical="center"/>
    </xf>
    <xf numFmtId="0" fontId="15" fillId="0" borderId="6" xfId="20" applyFont="1" applyBorder="1" applyAlignment="1">
      <alignment horizontal="center" vertical="center" wrapText="1"/>
    </xf>
    <xf numFmtId="0" fontId="15" fillId="0" borderId="3" xfId="20" applyFont="1" applyBorder="1" applyAlignment="1">
      <alignment horizontal="center" vertical="center" wrapText="1"/>
    </xf>
    <xf numFmtId="0" fontId="15" fillId="0" borderId="2" xfId="20" applyFont="1" applyBorder="1" applyAlignment="1">
      <alignment horizontal="center" vertical="center" wrapText="1"/>
    </xf>
    <xf numFmtId="0" fontId="15" fillId="0" borderId="4" xfId="20" applyFont="1" applyBorder="1" applyAlignment="1">
      <alignment horizontal="center" vertical="center" wrapText="1"/>
    </xf>
    <xf numFmtId="0" fontId="15" fillId="2" borderId="6" xfId="20" applyFont="1" applyFill="1" applyBorder="1" applyAlignment="1">
      <alignment horizontal="center" vertical="center"/>
    </xf>
    <xf numFmtId="0" fontId="15" fillId="0" borderId="3" xfId="20" applyFont="1" applyBorder="1" applyAlignment="1">
      <alignment horizontal="center" vertical="center"/>
    </xf>
    <xf numFmtId="0" fontId="15" fillId="0" borderId="2" xfId="20" applyFont="1" applyBorder="1" applyAlignment="1">
      <alignment horizontal="left"/>
    </xf>
    <xf numFmtId="0" fontId="10" fillId="0" borderId="0" xfId="20" applyFont="1" applyAlignment="1">
      <alignment horizontal="center" vertical="center"/>
    </xf>
    <xf numFmtId="0" fontId="10" fillId="0" borderId="2" xfId="20" applyFont="1" applyBorder="1" applyAlignment="1">
      <alignment horizontal="left" indent="2"/>
    </xf>
    <xf numFmtId="0" fontId="15" fillId="0" borderId="2" xfId="20" applyFont="1" applyBorder="1"/>
    <xf numFmtId="0" fontId="15" fillId="0" borderId="24" xfId="20" applyFont="1" applyBorder="1" applyAlignment="1">
      <alignment horizontal="left"/>
    </xf>
    <xf numFmtId="0" fontId="29" fillId="0" borderId="24" xfId="20" applyFont="1" applyBorder="1" applyAlignment="1">
      <alignment horizontal="left"/>
    </xf>
    <xf numFmtId="0" fontId="10" fillId="2" borderId="2" xfId="19" applyFont="1" applyFill="1" applyBorder="1">
      <alignment vertical="center"/>
    </xf>
    <xf numFmtId="0" fontId="10" fillId="13" borderId="2" xfId="19" applyFont="1" applyFill="1" applyBorder="1">
      <alignment vertical="center"/>
    </xf>
    <xf numFmtId="173" fontId="10" fillId="0" borderId="0" xfId="0" applyNumberFormat="1" applyFont="1"/>
    <xf numFmtId="0" fontId="15" fillId="0" borderId="2" xfId="21" applyFont="1" applyBorder="1" applyAlignment="1">
      <alignment horizontal="left"/>
    </xf>
    <xf numFmtId="173" fontId="10" fillId="0" borderId="0" xfId="19" applyNumberFormat="1" applyFont="1">
      <alignment vertical="center"/>
    </xf>
    <xf numFmtId="0" fontId="15" fillId="18" borderId="0" xfId="15" applyFont="1" applyFill="1" applyBorder="1" applyAlignment="1">
      <alignment horizontal="center" vertical="center"/>
    </xf>
    <xf numFmtId="0" fontId="15" fillId="0" borderId="4" xfId="20" applyFont="1" applyBorder="1" applyAlignment="1">
      <alignment horizontal="center" vertical="center"/>
    </xf>
    <xf numFmtId="0" fontId="15" fillId="0" borderId="24" xfId="20" applyFont="1" applyBorder="1" applyAlignment="1">
      <alignment horizontal="center" vertical="center" wrapText="1"/>
    </xf>
    <xf numFmtId="0" fontId="15" fillId="0" borderId="37" xfId="20" applyFont="1" applyBorder="1" applyAlignment="1">
      <alignment horizontal="center" vertical="center" wrapText="1"/>
    </xf>
    <xf numFmtId="0" fontId="15" fillId="0" borderId="2" xfId="20" applyFont="1" applyBorder="1" applyAlignment="1">
      <alignment horizontal="left" wrapText="1"/>
    </xf>
    <xf numFmtId="0" fontId="10" fillId="0" borderId="2" xfId="20" applyFont="1" applyBorder="1" applyAlignment="1">
      <alignment horizontal="left" wrapText="1" indent="2"/>
    </xf>
    <xf numFmtId="0" fontId="10" fillId="0" borderId="0" xfId="20" applyFont="1" applyAlignment="1">
      <alignment horizontal="right"/>
    </xf>
    <xf numFmtId="0" fontId="30" fillId="0" borderId="2" xfId="20" applyFont="1" applyBorder="1" applyAlignment="1">
      <alignment horizontal="left" wrapText="1" indent="5"/>
    </xf>
    <xf numFmtId="0" fontId="29" fillId="0" borderId="24" xfId="20" applyFont="1" applyBorder="1" applyAlignment="1">
      <alignment horizontal="left" wrapText="1"/>
    </xf>
    <xf numFmtId="49" fontId="10" fillId="0" borderId="24" xfId="20" applyNumberFormat="1" applyFont="1" applyBorder="1" applyAlignment="1">
      <alignment horizontal="center" vertical="center"/>
    </xf>
    <xf numFmtId="0" fontId="10" fillId="0" borderId="2" xfId="20" applyFont="1" applyBorder="1" applyAlignment="1">
      <alignment vertical="center"/>
    </xf>
    <xf numFmtId="0" fontId="10" fillId="0" borderId="2" xfId="20" applyFont="1" applyBorder="1"/>
    <xf numFmtId="0" fontId="10" fillId="4" borderId="2" xfId="8" applyNumberFormat="1" applyFont="1" applyFill="1" applyBorder="1" applyAlignment="1">
      <alignment horizontal="right" vertical="center" wrapText="1"/>
      <protection locked="0"/>
    </xf>
    <xf numFmtId="0" fontId="10" fillId="4" borderId="2" xfId="8" applyNumberFormat="1" applyFont="1" applyFill="1" applyBorder="1" applyAlignment="1">
      <alignment horizontal="right" wrapText="1"/>
      <protection locked="0"/>
    </xf>
    <xf numFmtId="0" fontId="10" fillId="0" borderId="24" xfId="20" applyFont="1" applyBorder="1" applyAlignment="1">
      <alignment vertical="center"/>
    </xf>
    <xf numFmtId="49" fontId="10" fillId="0" borderId="0" xfId="20" applyNumberFormat="1" applyFont="1"/>
    <xf numFmtId="0" fontId="14" fillId="5" borderId="2" xfId="0" applyFont="1" applyFill="1" applyBorder="1" applyAlignment="1">
      <alignment horizontal="left" vertical="center"/>
    </xf>
    <xf numFmtId="0" fontId="10" fillId="2" borderId="0" xfId="19" applyFont="1" applyFill="1" applyAlignment="1">
      <alignment horizontal="left" vertical="center"/>
    </xf>
    <xf numFmtId="0" fontId="10" fillId="2" borderId="0" xfId="20" applyFont="1" applyFill="1" applyAlignment="1">
      <alignment vertical="center"/>
    </xf>
    <xf numFmtId="168" fontId="14" fillId="5" borderId="2" xfId="0" applyNumberFormat="1" applyFont="1" applyFill="1" applyBorder="1" applyAlignment="1">
      <alignment horizontal="left" vertical="center"/>
    </xf>
    <xf numFmtId="0" fontId="10" fillId="2" borderId="0" xfId="19" quotePrefix="1" applyFont="1" applyFill="1" applyAlignment="1">
      <alignment horizontal="left" vertical="center" wrapText="1"/>
    </xf>
    <xf numFmtId="0" fontId="10" fillId="2" borderId="0" xfId="20" applyFont="1" applyFill="1" applyAlignment="1">
      <alignment vertical="top"/>
    </xf>
    <xf numFmtId="49" fontId="10" fillId="2" borderId="0" xfId="20" applyNumberFormat="1" applyFont="1" applyFill="1" applyAlignment="1">
      <alignment horizontal="center" vertical="center"/>
    </xf>
    <xf numFmtId="0" fontId="15" fillId="2" borderId="2" xfId="21" applyFont="1" applyFill="1" applyBorder="1" applyAlignment="1">
      <alignment vertical="center" wrapText="1"/>
    </xf>
    <xf numFmtId="0" fontId="32" fillId="2" borderId="0" xfId="19" applyFont="1" applyFill="1">
      <alignment vertical="center"/>
    </xf>
    <xf numFmtId="0" fontId="15" fillId="2" borderId="2" xfId="21" applyFont="1" applyFill="1" applyBorder="1" applyAlignment="1">
      <alignment vertical="center"/>
    </xf>
    <xf numFmtId="0" fontId="10" fillId="2" borderId="0" xfId="23" applyFont="1" applyFill="1" applyAlignment="1"/>
    <xf numFmtId="0" fontId="15" fillId="2" borderId="0" xfId="20" applyFont="1" applyFill="1" applyAlignment="1">
      <alignment horizontal="centerContinuous" vertical="top"/>
    </xf>
    <xf numFmtId="0" fontId="10" fillId="0" borderId="2" xfId="20" applyFont="1" applyBorder="1" applyAlignment="1">
      <alignment horizontal="center" vertical="center"/>
    </xf>
    <xf numFmtId="0" fontId="15" fillId="0" borderId="2" xfId="5" applyFont="1" applyBorder="1" applyAlignment="1">
      <alignment horizontal="center" vertical="center" wrapText="1"/>
    </xf>
    <xf numFmtId="0" fontId="15" fillId="0" borderId="3" xfId="20" applyFont="1" applyBorder="1" applyAlignment="1">
      <alignment horizontal="left"/>
    </xf>
    <xf numFmtId="0" fontId="10" fillId="0" borderId="3" xfId="20" applyFont="1" applyBorder="1" applyAlignment="1">
      <alignment horizontal="left" indent="2"/>
    </xf>
    <xf numFmtId="0" fontId="10" fillId="2" borderId="2" xfId="19" applyFont="1" applyFill="1" applyBorder="1" applyAlignment="1">
      <alignment horizontal="left" vertical="center"/>
    </xf>
    <xf numFmtId="0" fontId="10" fillId="0" borderId="2" xfId="19" applyFont="1" applyBorder="1" applyAlignment="1">
      <alignment horizontal="left" vertical="center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35" fillId="2" borderId="0" xfId="0" applyFont="1" applyFill="1" applyAlignment="1">
      <alignment wrapText="1"/>
    </xf>
    <xf numFmtId="0" fontId="35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179" fontId="14" fillId="0" borderId="0" xfId="20" applyNumberFormat="1" applyFont="1" applyAlignment="1">
      <alignment vertical="center"/>
    </xf>
    <xf numFmtId="0" fontId="15" fillId="9" borderId="0" xfId="20" applyFont="1" applyFill="1"/>
    <xf numFmtId="0" fontId="14" fillId="9" borderId="0" xfId="20" applyFont="1" applyFill="1"/>
    <xf numFmtId="0" fontId="16" fillId="5" borderId="2" xfId="0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168" fontId="16" fillId="5" borderId="2" xfId="0" applyNumberFormat="1" applyFont="1" applyFill="1" applyBorder="1" applyAlignment="1">
      <alignment horizontal="left" vertical="center"/>
    </xf>
    <xf numFmtId="0" fontId="16" fillId="10" borderId="2" xfId="0" applyFont="1" applyFill="1" applyBorder="1" applyAlignment="1">
      <alignment horizontal="left" vertical="center"/>
    </xf>
    <xf numFmtId="0" fontId="17" fillId="2" borderId="0" xfId="20" applyFont="1" applyFill="1" applyAlignment="1">
      <alignment vertical="center"/>
    </xf>
    <xf numFmtId="15" fontId="14" fillId="2" borderId="0" xfId="20" quotePrefix="1" applyNumberFormat="1" applyFont="1" applyFill="1" applyAlignment="1">
      <alignment vertical="center"/>
    </xf>
    <xf numFmtId="0" fontId="14" fillId="2" borderId="2" xfId="20" applyFont="1" applyFill="1" applyBorder="1" applyAlignment="1">
      <alignment horizontal="center"/>
    </xf>
    <xf numFmtId="0" fontId="14" fillId="0" borderId="2" xfId="20" applyFont="1" applyBorder="1" applyAlignment="1">
      <alignment horizontal="center"/>
    </xf>
    <xf numFmtId="0" fontId="14" fillId="2" borderId="32" xfId="20" applyFont="1" applyFill="1" applyBorder="1" applyAlignment="1">
      <alignment vertical="center"/>
    </xf>
    <xf numFmtId="0" fontId="14" fillId="2" borderId="33" xfId="20" applyFont="1" applyFill="1" applyBorder="1" applyAlignment="1">
      <alignment vertical="center"/>
    </xf>
    <xf numFmtId="0" fontId="14" fillId="2" borderId="34" xfId="20" applyFont="1" applyFill="1" applyBorder="1" applyAlignment="1">
      <alignment vertical="center"/>
    </xf>
    <xf numFmtId="0" fontId="14" fillId="2" borderId="35" xfId="20" applyFont="1" applyFill="1" applyBorder="1" applyAlignment="1">
      <alignment vertical="center"/>
    </xf>
    <xf numFmtId="0" fontId="17" fillId="0" borderId="32" xfId="20" applyFont="1" applyBorder="1" applyAlignment="1">
      <alignment vertical="center"/>
    </xf>
    <xf numFmtId="0" fontId="14" fillId="0" borderId="24" xfId="20" applyFont="1" applyBorder="1" applyAlignment="1">
      <alignment vertical="center"/>
    </xf>
    <xf numFmtId="0" fontId="14" fillId="0" borderId="3" xfId="20" applyFont="1" applyBorder="1" applyAlignment="1">
      <alignment vertical="center"/>
    </xf>
    <xf numFmtId="0" fontId="14" fillId="13" borderId="2" xfId="20" applyFont="1" applyFill="1" applyBorder="1" applyAlignment="1">
      <alignment horizontal="center" vertical="center"/>
    </xf>
    <xf numFmtId="166" fontId="36" fillId="13" borderId="32" xfId="20" applyNumberFormat="1" applyFont="1" applyFill="1" applyBorder="1" applyAlignment="1">
      <alignment horizontal="center" vertical="center"/>
    </xf>
    <xf numFmtId="166" fontId="36" fillId="13" borderId="38" xfId="20" applyNumberFormat="1" applyFont="1" applyFill="1" applyBorder="1" applyAlignment="1">
      <alignment horizontal="center" vertical="center"/>
    </xf>
    <xf numFmtId="166" fontId="36" fillId="13" borderId="33" xfId="20" applyNumberFormat="1" applyFont="1" applyFill="1" applyBorder="1" applyAlignment="1">
      <alignment horizontal="center" vertical="center"/>
    </xf>
    <xf numFmtId="166" fontId="36" fillId="13" borderId="0" xfId="20" applyNumberFormat="1" applyFont="1" applyFill="1" applyAlignment="1">
      <alignment horizontal="center" vertical="center"/>
    </xf>
    <xf numFmtId="166" fontId="36" fillId="13" borderId="34" xfId="20" applyNumberFormat="1" applyFont="1" applyFill="1" applyBorder="1" applyAlignment="1">
      <alignment horizontal="center" vertical="center"/>
    </xf>
    <xf numFmtId="166" fontId="36" fillId="13" borderId="35" xfId="20" applyNumberFormat="1" applyFont="1" applyFill="1" applyBorder="1" applyAlignment="1">
      <alignment horizontal="center" vertical="center"/>
    </xf>
    <xf numFmtId="0" fontId="17" fillId="13" borderId="35" xfId="20" applyFont="1" applyFill="1" applyBorder="1" applyAlignment="1">
      <alignment vertical="center"/>
    </xf>
    <xf numFmtId="179" fontId="32" fillId="0" borderId="0" xfId="20" applyNumberFormat="1" applyFont="1" applyAlignment="1">
      <alignment vertical="center"/>
    </xf>
    <xf numFmtId="179" fontId="10" fillId="0" borderId="34" xfId="20" applyNumberFormat="1" applyFont="1" applyBorder="1" applyAlignment="1">
      <alignment vertical="center"/>
    </xf>
    <xf numFmtId="0" fontId="15" fillId="0" borderId="6" xfId="20" applyFont="1" applyBorder="1" applyAlignment="1">
      <alignment vertical="top"/>
    </xf>
    <xf numFmtId="0" fontId="10" fillId="4" borderId="2" xfId="8" applyFont="1" applyFill="1" applyBorder="1" applyAlignment="1">
      <alignment horizontal="right" wrapText="1"/>
      <protection locked="0"/>
    </xf>
    <xf numFmtId="179" fontId="10" fillId="0" borderId="6" xfId="20" applyNumberFormat="1" applyFont="1" applyBorder="1" applyAlignment="1">
      <alignment vertical="center"/>
    </xf>
    <xf numFmtId="179" fontId="10" fillId="0" borderId="5" xfId="20" applyNumberFormat="1" applyFont="1" applyBorder="1" applyAlignment="1">
      <alignment vertical="center"/>
    </xf>
    <xf numFmtId="0" fontId="15" fillId="0" borderId="2" xfId="20" applyFont="1" applyBorder="1" applyAlignment="1">
      <alignment vertical="center" wrapText="1"/>
    </xf>
    <xf numFmtId="0" fontId="10" fillId="10" borderId="2" xfId="20" applyFont="1" applyFill="1" applyBorder="1" applyAlignment="1">
      <alignment vertical="center"/>
    </xf>
    <xf numFmtId="0" fontId="10" fillId="10" borderId="5" xfId="20" applyFont="1" applyFill="1" applyBorder="1" applyAlignment="1">
      <alignment vertical="center"/>
    </xf>
    <xf numFmtId="0" fontId="15" fillId="0" borderId="32" xfId="20" applyFont="1" applyBorder="1" applyAlignment="1">
      <alignment vertical="center"/>
    </xf>
    <xf numFmtId="0" fontId="10" fillId="0" borderId="3" xfId="20" applyFont="1" applyBorder="1" applyAlignment="1">
      <alignment vertical="center"/>
    </xf>
    <xf numFmtId="0" fontId="10" fillId="13" borderId="3" xfId="20" applyFont="1" applyFill="1" applyBorder="1" applyAlignment="1">
      <alignment vertical="center"/>
    </xf>
    <xf numFmtId="179" fontId="10" fillId="0" borderId="4" xfId="20" applyNumberFormat="1" applyFont="1" applyBorder="1" applyAlignment="1">
      <alignment vertical="center"/>
    </xf>
    <xf numFmtId="0" fontId="10" fillId="4" borderId="2" xfId="8" applyFont="1" applyFill="1" applyBorder="1" applyAlignment="1">
      <alignment horizontal="center" vertical="center" wrapText="1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10" fillId="0" borderId="24" xfId="20" applyFont="1" applyBorder="1"/>
    <xf numFmtId="0" fontId="13" fillId="5" borderId="2" xfId="8" applyNumberFormat="1" applyFill="1" applyBorder="1" applyAlignment="1" applyProtection="1">
      <alignment horizontal="center"/>
    </xf>
    <xf numFmtId="170" fontId="10" fillId="5" borderId="2" xfId="1" applyNumberFormat="1" applyFont="1" applyFill="1" applyBorder="1" applyAlignment="1" applyProtection="1">
      <alignment horizontal="right"/>
    </xf>
    <xf numFmtId="170" fontId="10" fillId="10" borderId="2" xfId="1" applyNumberFormat="1" applyFont="1" applyFill="1" applyBorder="1" applyAlignment="1" applyProtection="1"/>
    <xf numFmtId="170" fontId="10" fillId="6" borderId="2" xfId="1" applyNumberFormat="1" applyFont="1" applyFill="1" applyBorder="1" applyAlignment="1" applyProtection="1">
      <alignment horizontal="right" wrapText="1"/>
      <protection locked="0"/>
    </xf>
    <xf numFmtId="170" fontId="10" fillId="12" borderId="19" xfId="8" applyNumberFormat="1" applyFont="1" applyBorder="1" applyProtection="1">
      <alignment horizontal="right"/>
    </xf>
    <xf numFmtId="170" fontId="10" fillId="5" borderId="28" xfId="15" applyNumberFormat="1" applyFont="1" applyFill="1" applyBorder="1" applyAlignment="1">
      <alignment horizontal="right"/>
    </xf>
    <xf numFmtId="170" fontId="21" fillId="5" borderId="28" xfId="15" applyNumberFormat="1" applyFont="1" applyFill="1" applyBorder="1" applyAlignment="1">
      <alignment horizontal="right"/>
    </xf>
    <xf numFmtId="170" fontId="10" fillId="5" borderId="7" xfId="15" applyNumberFormat="1" applyFont="1" applyFill="1" applyBorder="1" applyAlignment="1">
      <alignment horizontal="right"/>
    </xf>
    <xf numFmtId="170" fontId="10" fillId="12" borderId="10" xfId="8" applyNumberFormat="1" applyFont="1" applyBorder="1" applyProtection="1">
      <alignment horizontal="right"/>
    </xf>
    <xf numFmtId="170" fontId="10" fillId="12" borderId="12" xfId="8" applyNumberFormat="1" applyFont="1" applyBorder="1" applyProtection="1">
      <alignment horizontal="right"/>
    </xf>
    <xf numFmtId="170" fontId="10" fillId="12" borderId="23" xfId="8" applyNumberFormat="1" applyFont="1" applyBorder="1" applyProtection="1">
      <alignment horizontal="right"/>
    </xf>
    <xf numFmtId="170" fontId="10" fillId="12" borderId="31" xfId="8" applyNumberFormat="1" applyFont="1" applyBorder="1" applyProtection="1">
      <alignment horizontal="right"/>
    </xf>
    <xf numFmtId="170" fontId="10" fillId="12" borderId="13" xfId="8" applyNumberFormat="1" applyFont="1" applyBorder="1" applyProtection="1">
      <alignment horizontal="right"/>
    </xf>
    <xf numFmtId="170" fontId="10" fillId="5" borderId="2" xfId="8" applyNumberFormat="1" applyFont="1" applyFill="1" applyBorder="1" applyProtection="1">
      <alignment horizontal="right"/>
    </xf>
    <xf numFmtId="0" fontId="15" fillId="0" borderId="15" xfId="0" applyFont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0" fillId="8" borderId="11" xfId="0" applyFont="1" applyFill="1" applyBorder="1" applyAlignment="1">
      <alignment horizontal="left" vertical="center" wrapText="1"/>
    </xf>
    <xf numFmtId="0" fontId="10" fillId="8" borderId="14" xfId="0" applyFont="1" applyFill="1" applyBorder="1" applyAlignment="1">
      <alignment horizontal="left" vertical="center" wrapText="1"/>
    </xf>
    <xf numFmtId="0" fontId="10" fillId="8" borderId="12" xfId="0" applyFont="1" applyFill="1" applyBorder="1" applyAlignment="1">
      <alignment horizontal="left" vertical="center" wrapText="1"/>
    </xf>
    <xf numFmtId="0" fontId="10" fillId="8" borderId="15" xfId="0" applyFont="1" applyFill="1" applyBorder="1" applyAlignment="1">
      <alignment horizontal="center" vertical="center" wrapText="1"/>
    </xf>
    <xf numFmtId="0" fontId="10" fillId="8" borderId="16" xfId="0" applyFont="1" applyFill="1" applyBorder="1" applyAlignment="1">
      <alignment horizontal="center" vertical="center" wrapText="1"/>
    </xf>
    <xf numFmtId="0" fontId="10" fillId="8" borderId="13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7" borderId="8" xfId="8" applyFont="1" applyFill="1" applyBorder="1" applyAlignment="1">
      <alignment horizontal="center" vertical="center" wrapText="1"/>
      <protection locked="0"/>
    </xf>
    <xf numFmtId="0" fontId="10" fillId="7" borderId="10" xfId="8" applyFont="1" applyFill="1" applyBorder="1" applyAlignment="1">
      <alignment horizontal="center" vertical="center" wrapText="1"/>
      <protection locked="0"/>
    </xf>
    <xf numFmtId="0" fontId="10" fillId="0" borderId="1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4" fillId="5" borderId="24" xfId="0" applyFont="1" applyFill="1" applyBorder="1" applyAlignment="1">
      <alignment horizontal="left"/>
    </xf>
    <xf numFmtId="0" fontId="14" fillId="5" borderId="3" xfId="0" applyFont="1" applyFill="1" applyBorder="1" applyAlignment="1">
      <alignment horizontal="left"/>
    </xf>
    <xf numFmtId="168" fontId="14" fillId="5" borderId="24" xfId="0" applyNumberFormat="1" applyFont="1" applyFill="1" applyBorder="1" applyAlignment="1">
      <alignment horizontal="left"/>
    </xf>
    <xf numFmtId="168" fontId="14" fillId="5" borderId="3" xfId="0" applyNumberFormat="1" applyFont="1" applyFill="1" applyBorder="1" applyAlignment="1">
      <alignment horizontal="left"/>
    </xf>
    <xf numFmtId="0" fontId="14" fillId="10" borderId="24" xfId="0" applyFont="1" applyFill="1" applyBorder="1" applyAlignment="1">
      <alignment horizontal="left"/>
    </xf>
    <xf numFmtId="0" fontId="14" fillId="10" borderId="3" xfId="0" applyFont="1" applyFill="1" applyBorder="1" applyAlignment="1">
      <alignment horizontal="left"/>
    </xf>
    <xf numFmtId="0" fontId="15" fillId="0" borderId="2" xfId="0" applyFont="1" applyBorder="1" applyAlignment="1">
      <alignment horizontal="center" vertical="center"/>
    </xf>
    <xf numFmtId="0" fontId="15" fillId="0" borderId="2" xfId="15" applyFont="1" applyFill="1" applyBorder="1" applyAlignment="1">
      <alignment horizontal="center" vertical="center" wrapText="1"/>
    </xf>
    <xf numFmtId="0" fontId="15" fillId="2" borderId="2" xfId="15" applyFont="1" applyFill="1" applyBorder="1" applyAlignment="1">
      <alignment horizontal="center" vertical="center" wrapText="1"/>
    </xf>
    <xf numFmtId="0" fontId="10" fillId="2" borderId="2" xfId="15" applyFont="1" applyFill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left"/>
    </xf>
    <xf numFmtId="0" fontId="10" fillId="5" borderId="3" xfId="0" applyFont="1" applyFill="1" applyBorder="1" applyAlignment="1">
      <alignment horizontal="left"/>
    </xf>
    <xf numFmtId="168" fontId="10" fillId="5" borderId="24" xfId="0" applyNumberFormat="1" applyFont="1" applyFill="1" applyBorder="1" applyAlignment="1">
      <alignment horizontal="left"/>
    </xf>
    <xf numFmtId="168" fontId="10" fillId="5" borderId="3" xfId="0" applyNumberFormat="1" applyFont="1" applyFill="1" applyBorder="1" applyAlignment="1">
      <alignment horizontal="left"/>
    </xf>
    <xf numFmtId="0" fontId="10" fillId="10" borderId="24" xfId="0" applyFont="1" applyFill="1" applyBorder="1" applyAlignment="1">
      <alignment horizontal="left"/>
    </xf>
    <xf numFmtId="0" fontId="10" fillId="10" borderId="3" xfId="0" applyFont="1" applyFill="1" applyBorder="1" applyAlignment="1">
      <alignment horizontal="left"/>
    </xf>
    <xf numFmtId="0" fontId="17" fillId="0" borderId="24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0" fillId="2" borderId="16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5" xfId="15" applyFont="1" applyFill="1" applyBorder="1" applyAlignment="1">
      <alignment horizontal="center" vertical="center" wrapText="1"/>
    </xf>
    <xf numFmtId="0" fontId="10" fillId="2" borderId="13" xfId="15" applyFont="1" applyFill="1" applyBorder="1" applyAlignment="1">
      <alignment horizontal="center" vertical="center" wrapText="1"/>
    </xf>
    <xf numFmtId="0" fontId="15" fillId="0" borderId="2" xfId="20" applyFont="1" applyBorder="1" applyAlignment="1">
      <alignment horizontal="center" vertical="center" wrapText="1"/>
    </xf>
    <xf numFmtId="0" fontId="15" fillId="0" borderId="36" xfId="20" applyFont="1" applyBorder="1" applyAlignment="1">
      <alignment horizontal="center" vertical="center" wrapText="1"/>
    </xf>
    <xf numFmtId="0" fontId="15" fillId="0" borderId="4" xfId="20" applyFont="1" applyBorder="1" applyAlignment="1">
      <alignment horizontal="center" vertical="center" wrapText="1"/>
    </xf>
    <xf numFmtId="177" fontId="10" fillId="5" borderId="2" xfId="22" applyNumberFormat="1" applyFont="1" applyFill="1" applyBorder="1" applyAlignment="1" applyProtection="1">
      <alignment horizontal="center" vertical="center"/>
    </xf>
    <xf numFmtId="0" fontId="10" fillId="0" borderId="24" xfId="20" applyFont="1" applyBorder="1" applyAlignment="1">
      <alignment horizontal="center" vertical="center" wrapText="1"/>
    </xf>
    <xf numFmtId="0" fontId="10" fillId="0" borderId="3" xfId="20" applyFont="1" applyBorder="1" applyAlignment="1">
      <alignment horizontal="center" vertical="center" wrapText="1"/>
    </xf>
    <xf numFmtId="0" fontId="15" fillId="0" borderId="32" xfId="5" applyFont="1" applyBorder="1" applyAlignment="1">
      <alignment horizontal="center" vertical="center" wrapText="1"/>
    </xf>
    <xf numFmtId="0" fontId="15" fillId="0" borderId="33" xfId="5" applyFont="1" applyBorder="1" applyAlignment="1">
      <alignment horizontal="center" vertical="center" wrapText="1"/>
    </xf>
    <xf numFmtId="0" fontId="15" fillId="0" borderId="34" xfId="5" applyFont="1" applyBorder="1" applyAlignment="1">
      <alignment horizontal="center" vertical="center" wrapText="1"/>
    </xf>
    <xf numFmtId="0" fontId="15" fillId="0" borderId="35" xfId="5" applyFont="1" applyBorder="1" applyAlignment="1">
      <alignment horizontal="center" vertical="center" wrapText="1"/>
    </xf>
    <xf numFmtId="0" fontId="15" fillId="0" borderId="37" xfId="5" applyFont="1" applyBorder="1" applyAlignment="1">
      <alignment horizontal="center" vertical="center" wrapText="1"/>
    </xf>
    <xf numFmtId="0" fontId="15" fillId="0" borderId="5" xfId="5" applyFont="1" applyBorder="1" applyAlignment="1">
      <alignment horizontal="center" vertical="center" wrapText="1"/>
    </xf>
    <xf numFmtId="0" fontId="29" fillId="0" borderId="32" xfId="20" applyFont="1" applyBorder="1" applyAlignment="1">
      <alignment horizontal="center" vertical="center"/>
    </xf>
    <xf numFmtId="0" fontId="15" fillId="0" borderId="34" xfId="20" applyFont="1" applyBorder="1" applyAlignment="1">
      <alignment horizontal="center" vertical="center"/>
    </xf>
    <xf numFmtId="0" fontId="15" fillId="0" borderId="37" xfId="20" applyFont="1" applyBorder="1" applyAlignment="1">
      <alignment horizontal="center" vertical="center"/>
    </xf>
    <xf numFmtId="0" fontId="15" fillId="0" borderId="24" xfId="20" applyFont="1" applyBorder="1" applyAlignment="1">
      <alignment horizontal="center" vertical="center"/>
    </xf>
    <xf numFmtId="0" fontId="15" fillId="0" borderId="25" xfId="20" applyFont="1" applyBorder="1" applyAlignment="1">
      <alignment horizontal="center" vertical="center"/>
    </xf>
    <xf numFmtId="0" fontId="15" fillId="0" borderId="2" xfId="20" applyFont="1" applyBorder="1" applyAlignment="1">
      <alignment horizontal="center" vertical="center"/>
    </xf>
    <xf numFmtId="0" fontId="15" fillId="0" borderId="3" xfId="20" applyFont="1" applyBorder="1" applyAlignment="1">
      <alignment horizontal="center" vertical="center" wrapText="1"/>
    </xf>
    <xf numFmtId="178" fontId="10" fillId="5" borderId="2" xfId="22" applyNumberFormat="1" applyFont="1" applyFill="1" applyBorder="1" applyAlignment="1" applyProtection="1">
      <alignment horizontal="center"/>
    </xf>
    <xf numFmtId="0" fontId="15" fillId="0" borderId="3" xfId="20" applyFont="1" applyBorder="1" applyAlignment="1">
      <alignment horizontal="center" vertical="center"/>
    </xf>
    <xf numFmtId="173" fontId="15" fillId="0" borderId="24" xfId="1" applyNumberFormat="1" applyFont="1" applyFill="1" applyBorder="1" applyAlignment="1" applyProtection="1">
      <alignment horizontal="center" vertical="center" wrapText="1"/>
    </xf>
    <xf numFmtId="173" fontId="15" fillId="0" borderId="25" xfId="1" applyNumberFormat="1" applyFont="1" applyFill="1" applyBorder="1" applyAlignment="1" applyProtection="1">
      <alignment horizontal="center" vertical="center" wrapText="1"/>
    </xf>
    <xf numFmtId="173" fontId="15" fillId="0" borderId="3" xfId="1" applyNumberFormat="1" applyFont="1" applyFill="1" applyBorder="1" applyAlignment="1" applyProtection="1">
      <alignment horizontal="center" vertical="center" wrapText="1"/>
    </xf>
    <xf numFmtId="0" fontId="15" fillId="0" borderId="24" xfId="20" applyFont="1" applyBorder="1" applyAlignment="1">
      <alignment horizontal="center" vertical="center" wrapText="1"/>
    </xf>
    <xf numFmtId="0" fontId="15" fillId="0" borderId="32" xfId="20" applyFont="1" applyBorder="1" applyAlignment="1">
      <alignment horizontal="center" vertical="center" wrapText="1"/>
    </xf>
    <xf numFmtId="0" fontId="15" fillId="0" borderId="37" xfId="20" applyFont="1" applyBorder="1" applyAlignment="1">
      <alignment horizontal="center" vertical="center" wrapText="1"/>
    </xf>
    <xf numFmtId="0" fontId="15" fillId="0" borderId="36" xfId="20" applyFont="1" applyBorder="1" applyAlignment="1">
      <alignment horizontal="center" vertical="center"/>
    </xf>
    <xf numFmtId="0" fontId="15" fillId="0" borderId="6" xfId="20" applyFont="1" applyBorder="1" applyAlignment="1">
      <alignment horizontal="center" vertical="center"/>
    </xf>
    <xf numFmtId="0" fontId="15" fillId="0" borderId="4" xfId="20" applyFont="1" applyBorder="1" applyAlignment="1">
      <alignment horizontal="center" vertical="center"/>
    </xf>
    <xf numFmtId="0" fontId="15" fillId="0" borderId="25" xfId="20" applyFont="1" applyBorder="1" applyAlignment="1">
      <alignment horizontal="center" vertical="center" wrapText="1"/>
    </xf>
    <xf numFmtId="173" fontId="15" fillId="0" borderId="36" xfId="1" applyNumberFormat="1" applyFont="1" applyFill="1" applyBorder="1" applyAlignment="1" applyProtection="1">
      <alignment horizontal="center" vertical="center" wrapText="1"/>
    </xf>
    <xf numFmtId="173" fontId="15" fillId="0" borderId="4" xfId="1" applyNumberFormat="1" applyFont="1" applyFill="1" applyBorder="1" applyAlignment="1" applyProtection="1">
      <alignment horizontal="center" vertical="center" wrapText="1"/>
    </xf>
    <xf numFmtId="0" fontId="15" fillId="0" borderId="6" xfId="20" applyFont="1" applyBorder="1" applyAlignment="1">
      <alignment horizontal="center" vertical="center" wrapText="1"/>
    </xf>
    <xf numFmtId="173" fontId="15" fillId="0" borderId="2" xfId="1" applyNumberFormat="1" applyFont="1" applyFill="1" applyBorder="1" applyAlignment="1" applyProtection="1">
      <alignment horizontal="center" vertical="center" wrapText="1"/>
    </xf>
    <xf numFmtId="173" fontId="15" fillId="0" borderId="6" xfId="1" applyNumberFormat="1" applyFont="1" applyFill="1" applyBorder="1" applyAlignment="1" applyProtection="1">
      <alignment horizontal="center" vertical="center" wrapText="1"/>
    </xf>
    <xf numFmtId="173" fontId="15" fillId="0" borderId="32" xfId="1" applyNumberFormat="1" applyFont="1" applyFill="1" applyBorder="1" applyAlignment="1" applyProtection="1">
      <alignment horizontal="center" vertical="center" wrapText="1"/>
    </xf>
    <xf numFmtId="173" fontId="15" fillId="0" borderId="37" xfId="1" applyNumberFormat="1" applyFont="1" applyFill="1" applyBorder="1" applyAlignment="1" applyProtection="1">
      <alignment horizontal="center" vertical="center" wrapText="1"/>
    </xf>
    <xf numFmtId="173" fontId="15" fillId="0" borderId="24" xfId="1" applyNumberFormat="1" applyFont="1" applyBorder="1" applyAlignment="1" applyProtection="1">
      <alignment horizontal="center" vertical="center"/>
    </xf>
    <xf numFmtId="173" fontId="15" fillId="0" borderId="25" xfId="1" applyNumberFormat="1" applyFont="1" applyBorder="1" applyAlignment="1" applyProtection="1">
      <alignment horizontal="center" vertical="center"/>
    </xf>
    <xf numFmtId="173" fontId="15" fillId="0" borderId="3" xfId="1" applyNumberFormat="1" applyFont="1" applyBorder="1" applyAlignment="1" applyProtection="1">
      <alignment horizontal="center" vertical="center"/>
    </xf>
    <xf numFmtId="173" fontId="15" fillId="0" borderId="2" xfId="1" applyNumberFormat="1" applyFont="1" applyBorder="1" applyAlignment="1" applyProtection="1">
      <alignment horizontal="center" vertical="center"/>
    </xf>
    <xf numFmtId="173" fontId="15" fillId="0" borderId="36" xfId="1" applyNumberFormat="1" applyFont="1" applyBorder="1" applyAlignment="1" applyProtection="1">
      <alignment horizontal="center" vertical="center"/>
    </xf>
    <xf numFmtId="173" fontId="15" fillId="0" borderId="6" xfId="1" applyNumberFormat="1" applyFont="1" applyBorder="1" applyAlignment="1" applyProtection="1">
      <alignment horizontal="center" vertical="center"/>
    </xf>
    <xf numFmtId="173" fontId="15" fillId="0" borderId="4" xfId="1" applyNumberFormat="1" applyFont="1" applyBorder="1" applyAlignment="1" applyProtection="1">
      <alignment horizontal="center" vertical="center"/>
    </xf>
    <xf numFmtId="173" fontId="15" fillId="0" borderId="24" xfId="1" applyNumberFormat="1" applyFont="1" applyFill="1" applyBorder="1" applyAlignment="1" applyProtection="1">
      <alignment horizontal="center" vertical="center"/>
    </xf>
    <xf numFmtId="173" fontId="15" fillId="0" borderId="25" xfId="1" applyNumberFormat="1" applyFont="1" applyFill="1" applyBorder="1" applyAlignment="1" applyProtection="1">
      <alignment horizontal="center" vertical="center"/>
    </xf>
    <xf numFmtId="173" fontId="15" fillId="0" borderId="3" xfId="1" applyNumberFormat="1" applyFont="1" applyFill="1" applyBorder="1" applyAlignment="1" applyProtection="1">
      <alignment horizontal="center" vertical="center"/>
    </xf>
    <xf numFmtId="173" fontId="15" fillId="0" borderId="2" xfId="1" applyNumberFormat="1" applyFont="1" applyFill="1" applyBorder="1" applyAlignment="1" applyProtection="1">
      <alignment horizontal="center" vertical="center"/>
    </xf>
    <xf numFmtId="173" fontId="15" fillId="0" borderId="36" xfId="1" applyNumberFormat="1" applyFont="1" applyFill="1" applyBorder="1" applyAlignment="1" applyProtection="1">
      <alignment horizontal="center" vertical="center"/>
    </xf>
    <xf numFmtId="173" fontId="15" fillId="0" borderId="6" xfId="1" applyNumberFormat="1" applyFont="1" applyFill="1" applyBorder="1" applyAlignment="1" applyProtection="1">
      <alignment horizontal="center" vertical="center"/>
    </xf>
    <xf numFmtId="173" fontId="15" fillId="0" borderId="4" xfId="1" applyNumberFormat="1" applyFont="1" applyFill="1" applyBorder="1" applyAlignment="1" applyProtection="1">
      <alignment horizontal="center" vertical="center"/>
    </xf>
    <xf numFmtId="0" fontId="15" fillId="2" borderId="2" xfId="20" applyFont="1" applyFill="1" applyBorder="1" applyAlignment="1">
      <alignment horizontal="left" vertical="center" wrapText="1"/>
    </xf>
    <xf numFmtId="0" fontId="15" fillId="0" borderId="24" xfId="20" applyFont="1" applyBorder="1" applyAlignment="1">
      <alignment horizontal="left"/>
    </xf>
    <xf numFmtId="0" fontId="15" fillId="0" borderId="3" xfId="20" applyFont="1" applyBorder="1" applyAlignment="1">
      <alignment horizontal="left"/>
    </xf>
    <xf numFmtId="0" fontId="10" fillId="0" borderId="25" xfId="20" applyFont="1" applyBorder="1" applyAlignment="1">
      <alignment horizontal="center" vertical="center"/>
    </xf>
    <xf numFmtId="0" fontId="10" fillId="0" borderId="3" xfId="20" applyFont="1" applyBorder="1" applyAlignment="1">
      <alignment horizontal="center" vertical="center"/>
    </xf>
    <xf numFmtId="0" fontId="15" fillId="0" borderId="25" xfId="5" applyFont="1" applyBorder="1" applyAlignment="1">
      <alignment horizontal="center" vertical="center" wrapText="1"/>
    </xf>
    <xf numFmtId="0" fontId="15" fillId="0" borderId="3" xfId="5" applyFont="1" applyBorder="1" applyAlignment="1">
      <alignment horizontal="center" vertical="center" wrapText="1"/>
    </xf>
    <xf numFmtId="0" fontId="15" fillId="2" borderId="2" xfId="20" applyFont="1" applyFill="1" applyBorder="1" applyAlignment="1">
      <alignment horizontal="left" vertical="center"/>
    </xf>
    <xf numFmtId="0" fontId="15" fillId="0" borderId="25" xfId="20" applyFont="1" applyBorder="1" applyAlignment="1">
      <alignment horizontal="left"/>
    </xf>
    <xf numFmtId="0" fontId="15" fillId="0" borderId="24" xfId="5" applyFont="1" applyBorder="1" applyAlignment="1">
      <alignment horizontal="center" vertical="center" wrapText="1"/>
    </xf>
    <xf numFmtId="0" fontId="15" fillId="0" borderId="36" xfId="20" applyFont="1" applyBorder="1" applyAlignment="1">
      <alignment horizontal="left" vertical="center"/>
    </xf>
    <xf numFmtId="0" fontId="15" fillId="0" borderId="4" xfId="20" applyFont="1" applyBorder="1" applyAlignment="1">
      <alignment horizontal="left" vertical="center"/>
    </xf>
    <xf numFmtId="0" fontId="15" fillId="0" borderId="36" xfId="20" applyFont="1" applyBorder="1" applyAlignment="1">
      <alignment horizontal="left" vertical="center" wrapText="1"/>
    </xf>
    <xf numFmtId="0" fontId="15" fillId="0" borderId="4" xfId="20" applyFont="1" applyBorder="1" applyAlignment="1">
      <alignment horizontal="left" vertical="center" wrapText="1"/>
    </xf>
    <xf numFmtId="0" fontId="29" fillId="0" borderId="2" xfId="20" applyFont="1" applyBorder="1" applyAlignment="1">
      <alignment horizontal="left"/>
    </xf>
    <xf numFmtId="0" fontId="15" fillId="0" borderId="33" xfId="20" applyFont="1" applyBorder="1" applyAlignment="1">
      <alignment horizontal="center" vertical="center" wrapText="1"/>
    </xf>
    <xf numFmtId="0" fontId="15" fillId="0" borderId="35" xfId="20" applyFont="1" applyBorder="1" applyAlignment="1">
      <alignment horizontal="center" vertical="center" wrapText="1"/>
    </xf>
    <xf numFmtId="0" fontId="15" fillId="0" borderId="5" xfId="20" applyFont="1" applyBorder="1" applyAlignment="1">
      <alignment horizontal="center" vertical="center" wrapText="1"/>
    </xf>
    <xf numFmtId="0" fontId="15" fillId="0" borderId="39" xfId="20" applyFont="1" applyBorder="1" applyAlignment="1">
      <alignment horizontal="center" vertical="center" wrapText="1"/>
    </xf>
    <xf numFmtId="0" fontId="15" fillId="0" borderId="40" xfId="20" applyFont="1" applyBorder="1" applyAlignment="1">
      <alignment horizontal="center" vertical="center" wrapText="1"/>
    </xf>
    <xf numFmtId="0" fontId="15" fillId="0" borderId="41" xfId="20" applyFont="1" applyBorder="1" applyAlignment="1">
      <alignment horizontal="center" vertical="center" wrapText="1"/>
    </xf>
    <xf numFmtId="0" fontId="17" fillId="2" borderId="2" xfId="20" applyFont="1" applyFill="1" applyBorder="1" applyAlignment="1">
      <alignment horizontal="left" vertical="top"/>
    </xf>
    <xf numFmtId="0" fontId="17" fillId="0" borderId="33" xfId="20" applyFont="1" applyBorder="1" applyAlignment="1">
      <alignment horizontal="center" vertical="center" wrapText="1"/>
    </xf>
    <xf numFmtId="0" fontId="17" fillId="0" borderId="35" xfId="20" applyFont="1" applyBorder="1" applyAlignment="1">
      <alignment horizontal="center" vertical="center" wrapText="1"/>
    </xf>
    <xf numFmtId="0" fontId="17" fillId="0" borderId="5" xfId="20" applyFont="1" applyBorder="1" applyAlignment="1">
      <alignment horizontal="center" vertical="center" wrapText="1"/>
    </xf>
    <xf numFmtId="0" fontId="15" fillId="0" borderId="34" xfId="20" applyFont="1" applyBorder="1" applyAlignment="1">
      <alignment horizontal="center" vertical="center" wrapText="1"/>
    </xf>
    <xf numFmtId="0" fontId="15" fillId="0" borderId="38" xfId="20" applyFont="1" applyBorder="1" applyAlignment="1">
      <alignment horizontal="center" vertical="center" wrapText="1"/>
    </xf>
    <xf numFmtId="0" fontId="15" fillId="0" borderId="6" xfId="20" applyFont="1" applyBorder="1" applyAlignment="1">
      <alignment horizontal="left" vertical="top" wrapText="1"/>
    </xf>
  </cellXfs>
  <cellStyles count="25">
    <cellStyle name="Comma" xfId="1" builtinId="3"/>
    <cellStyle name="Comma 2 2 2" xfId="22" xr:uid="{B53375D7-8C3D-4B9F-A3F2-1D711DDBAA37}"/>
    <cellStyle name="Comma 2 5" xfId="3" xr:uid="{85140D2C-47C8-43CA-88BC-4802C1CAA99C}"/>
    <cellStyle name="Comma 2 5 2" xfId="4" xr:uid="{35559954-6B36-41EE-AE6F-0955F119875F}"/>
    <cellStyle name="Comma 3 2 2" xfId="24" xr:uid="{E5C539B1-C606-4AA5-A5F8-C2A93AF690D7}"/>
    <cellStyle name="Normal" xfId="0" builtinId="0"/>
    <cellStyle name="Normal 10 2 3 7" xfId="16" xr:uid="{4A3B8D26-2CBB-4524-9CE8-B9734FCA7234}"/>
    <cellStyle name="Normal 14 2" xfId="13" xr:uid="{D4186F6C-0D6D-4DA0-A34F-A8B61CAC8DA1}"/>
    <cellStyle name="Normal 2 2 3" xfId="19" xr:uid="{56FB752A-4B0B-4F2F-8B70-57D5C6B557EF}"/>
    <cellStyle name="Normal 2 4" xfId="17" xr:uid="{CD29917F-271E-4CA5-943B-5F5FAA2CEAD7}"/>
    <cellStyle name="Normal 2 6" xfId="2" xr:uid="{722147FD-8CB0-4159-8687-C27DB6D28EAF}"/>
    <cellStyle name="Normal 5 2" xfId="5" xr:uid="{5CB1DE10-AF9D-4721-9766-C1D3B368E76F}"/>
    <cellStyle name="Normal 6" xfId="23" xr:uid="{11739D7A-C639-4923-BDD6-E78AD5DE52A4}"/>
    <cellStyle name="Normal 8" xfId="20" xr:uid="{0173B4D0-1E80-4E21-A081-0EC7CB5260A5}"/>
    <cellStyle name="QIS5Area" xfId="18" xr:uid="{5FE76EE0-291C-43D2-A09F-F4CE97A7900C}"/>
    <cellStyle name="QIS5CalcCell" xfId="8" xr:uid="{54170183-B88B-418D-A811-EE3186CE6DE4}"/>
    <cellStyle name="QIS5InputCell" xfId="14" xr:uid="{81FBDD4B-B319-4154-9D2D-2CD50C09C800}"/>
    <cellStyle name="QIS5Label" xfId="15" xr:uid="{A64DA353-7E06-44B9-9D44-A85681E9EAEF}"/>
    <cellStyle name="一般_Sheet1_Report layout" xfId="21" xr:uid="{13436E03-4DD8-442E-9DEA-33F4E61ABCEE}"/>
    <cellStyle name="常规 2 2" xfId="6" xr:uid="{D20DB4C6-B633-4195-8148-CD5FAAD58A86}"/>
    <cellStyle name="常规 2 3" xfId="10" xr:uid="{59C2D25F-4CD2-4155-AFF4-8CF395E55D50}"/>
    <cellStyle name="常规 3" xfId="9" xr:uid="{8FCB5C94-F5B1-4B59-AD2A-2057882D1717}"/>
    <cellStyle name="常规 3 2" xfId="7" xr:uid="{9CD76F05-62A9-4B34-BA9F-866DC7762464}"/>
    <cellStyle name="常规 5 2" xfId="11" xr:uid="{4D23EFB9-B61F-4E92-A886-0A084373D086}"/>
    <cellStyle name="常规 6" xfId="12" xr:uid="{8576F008-A92A-4544-94E7-734AE461571F}"/>
  </cellStyles>
  <dxfs count="82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fgColor rgb="FFFFEB9C"/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12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</xdr:row>
          <xdr:rowOff>57150</xdr:rowOff>
        </xdr:from>
        <xdr:to>
          <xdr:col>4</xdr:col>
          <xdr:colOff>1638300</xdr:colOff>
          <xdr:row>3</xdr:row>
          <xdr:rowOff>161925</xdr:rowOff>
        </xdr:to>
        <xdr:sp macro="" textlink="">
          <xdr:nvSpPr>
            <xdr:cNvPr id="5121" name="F1_Clear_Worksheet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</xdr:row>
          <xdr:rowOff>57150</xdr:rowOff>
        </xdr:from>
        <xdr:to>
          <xdr:col>6</xdr:col>
          <xdr:colOff>390525</xdr:colOff>
          <xdr:row>4</xdr:row>
          <xdr:rowOff>9525</xdr:rowOff>
        </xdr:to>
        <xdr:sp macro="" textlink="">
          <xdr:nvSpPr>
            <xdr:cNvPr id="16385" name="BGR2_Clear_Worksheet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F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</xdr:row>
          <xdr:rowOff>209550</xdr:rowOff>
        </xdr:from>
        <xdr:to>
          <xdr:col>5</xdr:col>
          <xdr:colOff>1600200</xdr:colOff>
          <xdr:row>5</xdr:row>
          <xdr:rowOff>19050</xdr:rowOff>
        </xdr:to>
        <xdr:sp macro="" textlink="">
          <xdr:nvSpPr>
            <xdr:cNvPr id="17409" name="CommandButton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10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1847850</xdr:colOff>
          <xdr:row>3</xdr:row>
          <xdr:rowOff>200025</xdr:rowOff>
        </xdr:from>
        <xdr:to>
          <xdr:col>5</xdr:col>
          <xdr:colOff>3448050</xdr:colOff>
          <xdr:row>4</xdr:row>
          <xdr:rowOff>304800</xdr:rowOff>
        </xdr:to>
        <xdr:sp macro="" textlink="">
          <xdr:nvSpPr>
            <xdr:cNvPr id="17410" name="cmdDeleteWorkSheet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10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28575</xdr:colOff>
      <xdr:row>0</xdr:row>
      <xdr:rowOff>142875</xdr:rowOff>
    </xdr:from>
    <xdr:to>
      <xdr:col>3</xdr:col>
      <xdr:colOff>2103256</xdr:colOff>
      <xdr:row>4</xdr:row>
      <xdr:rowOff>196850</xdr:rowOff>
    </xdr:to>
    <xdr:pic>
      <xdr:nvPicPr>
        <xdr:cNvPr id="2" name="Picture 1" descr="Insurance Authority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4200" y="139700"/>
          <a:ext cx="2077856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</xdr:row>
          <xdr:rowOff>57150</xdr:rowOff>
        </xdr:from>
        <xdr:to>
          <xdr:col>5</xdr:col>
          <xdr:colOff>381000</xdr:colOff>
          <xdr:row>4</xdr:row>
          <xdr:rowOff>9525</xdr:rowOff>
        </xdr:to>
        <xdr:sp macro="" textlink="">
          <xdr:nvSpPr>
            <xdr:cNvPr id="18433" name="BGTR4XYZ00_Clear_Worksheet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1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</xdr:row>
          <xdr:rowOff>57150</xdr:rowOff>
        </xdr:from>
        <xdr:to>
          <xdr:col>6</xdr:col>
          <xdr:colOff>285750</xdr:colOff>
          <xdr:row>4</xdr:row>
          <xdr:rowOff>9525</xdr:rowOff>
        </xdr:to>
        <xdr:sp macro="" textlink="">
          <xdr:nvSpPr>
            <xdr:cNvPr id="6145" name="FG1_Clear_Worksheet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</xdr:row>
          <xdr:rowOff>57150</xdr:rowOff>
        </xdr:from>
        <xdr:to>
          <xdr:col>6</xdr:col>
          <xdr:colOff>285750</xdr:colOff>
          <xdr:row>4</xdr:row>
          <xdr:rowOff>9525</xdr:rowOff>
        </xdr:to>
        <xdr:sp macro="" textlink="">
          <xdr:nvSpPr>
            <xdr:cNvPr id="7169" name="FG2_Clear_Worksheet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</xdr:row>
          <xdr:rowOff>57150</xdr:rowOff>
        </xdr:from>
        <xdr:to>
          <xdr:col>6</xdr:col>
          <xdr:colOff>285750</xdr:colOff>
          <xdr:row>4</xdr:row>
          <xdr:rowOff>9525</xdr:rowOff>
        </xdr:to>
        <xdr:sp macro="" textlink="">
          <xdr:nvSpPr>
            <xdr:cNvPr id="8193" name="FG2A_Clear_Worksheet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</xdr:row>
          <xdr:rowOff>57150</xdr:rowOff>
        </xdr:from>
        <xdr:to>
          <xdr:col>6</xdr:col>
          <xdr:colOff>285750</xdr:colOff>
          <xdr:row>4</xdr:row>
          <xdr:rowOff>9525</xdr:rowOff>
        </xdr:to>
        <xdr:sp macro="" textlink="">
          <xdr:nvSpPr>
            <xdr:cNvPr id="9217" name="FG2B_Clear_Worksheet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7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</xdr:row>
          <xdr:rowOff>57150</xdr:rowOff>
        </xdr:from>
        <xdr:to>
          <xdr:col>5</xdr:col>
          <xdr:colOff>247650</xdr:colOff>
          <xdr:row>3</xdr:row>
          <xdr:rowOff>161925</xdr:rowOff>
        </xdr:to>
        <xdr:sp macro="" textlink="">
          <xdr:nvSpPr>
            <xdr:cNvPr id="11265" name="CAMM1Q_Clear_Worksheet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9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</xdr:row>
          <xdr:rowOff>57150</xdr:rowOff>
        </xdr:from>
        <xdr:to>
          <xdr:col>6</xdr:col>
          <xdr:colOff>219075</xdr:colOff>
          <xdr:row>4</xdr:row>
          <xdr:rowOff>9525</xdr:rowOff>
        </xdr:to>
        <xdr:sp macro="" textlink="">
          <xdr:nvSpPr>
            <xdr:cNvPr id="13313" name="BGR1_Clear_Worksheet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C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</xdr:row>
          <xdr:rowOff>57150</xdr:rowOff>
        </xdr:from>
        <xdr:to>
          <xdr:col>5</xdr:col>
          <xdr:colOff>266700</xdr:colOff>
          <xdr:row>4</xdr:row>
          <xdr:rowOff>9525</xdr:rowOff>
        </xdr:to>
        <xdr:sp macro="" textlink="">
          <xdr:nvSpPr>
            <xdr:cNvPr id="14337" name="BGR1A_Clear_Worksheet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D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</xdr:row>
          <xdr:rowOff>57150</xdr:rowOff>
        </xdr:from>
        <xdr:to>
          <xdr:col>5</xdr:col>
          <xdr:colOff>266700</xdr:colOff>
          <xdr:row>4</xdr:row>
          <xdr:rowOff>9525</xdr:rowOff>
        </xdr:to>
        <xdr:sp macro="" textlink="">
          <xdr:nvSpPr>
            <xdr:cNvPr id="15361" name="BGR1B_Clear_Worksheet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E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tthew_Chau\Desktop\HKIA%20report\HKIA_Quarterly_Return_Generator%20(1).xlsm" TargetMode="External"/><Relationship Id="rId1" Type="http://schemas.openxmlformats.org/officeDocument/2006/relationships/externalLinkPath" Target="https://kinetixsystems.sharepoint.com/Users/Matthew_Chau/Desktop/HKIA%20report/HKIA_Quarterly_Return_Generator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ummary List"/>
      <sheetName val="ControlList"/>
      <sheetName val="EndofTable"/>
      <sheetName val="RuleNameLabel"/>
      <sheetName val="Header Formula"/>
      <sheetName val="ControlConfig"/>
      <sheetName val="ValidationList"/>
      <sheetName val="DropdownNameLabel"/>
      <sheetName val="Validation Result"/>
      <sheetName val="Cover Page"/>
      <sheetName val="DropdownList"/>
      <sheetName val="SystemMessage"/>
      <sheetName val="Checksum"/>
      <sheetName val="Business Type"/>
      <sheetName val="BussinessOrg"/>
      <sheetName val="Sheet111"/>
      <sheetName val="ThisWorkbook_code"/>
      <sheetName val="DefaultValue"/>
      <sheetName val="Config"/>
      <sheetName val="B.G.TR.4 WS Generator"/>
      <sheetName val="B.LT.ILAS Generator"/>
      <sheetName val="Financial Position&gt;&gt;"/>
      <sheetName val="F.1 EBS"/>
      <sheetName val="F.G.1_ClaimLiab"/>
      <sheetName val="F.G.2_PL"/>
      <sheetName val="F.G.2A_PL_Recog"/>
      <sheetName val="F.G.2B_PL_notRecog"/>
      <sheetName val="Capital Adequacy&gt;&gt;"/>
      <sheetName val="CA.L.1.Q CA Summary"/>
      <sheetName val="CA.L.1.U URR"/>
      <sheetName val="Business Performance&gt;&gt;"/>
      <sheetName val="B.G.R.1 GI Results (Total)"/>
      <sheetName val="B.G.R.1A GI Results (AY)"/>
      <sheetName val="B.G.R.1B GI Results (UY)"/>
      <sheetName val="B.G.R.2 Region"/>
      <sheetName val="B.G.R.4 Motor"/>
      <sheetName val="B.G.R.4B Motor Exposure"/>
      <sheetName val="B.G.R.5 EC"/>
      <sheetName val="B.G.R.5B EC Exposure"/>
      <sheetName val="B.G.TR.4.XYZ00_Claims_Cat"/>
      <sheetName val="Supplementary&gt;&gt;"/>
      <sheetName val="S.L.S.2 List_broker coverholder"/>
      <sheetName val="S.L.S.3 List_agent coverhold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8.emf"/><Relationship Id="rId4" Type="http://schemas.openxmlformats.org/officeDocument/2006/relationships/control" Target="../activeX/activeX8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9.emf"/><Relationship Id="rId4" Type="http://schemas.openxmlformats.org/officeDocument/2006/relationships/control" Target="../activeX/activeX9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10.emf"/><Relationship Id="rId4" Type="http://schemas.openxmlformats.org/officeDocument/2006/relationships/control" Target="../activeX/activeX10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7" Type="http://schemas.openxmlformats.org/officeDocument/2006/relationships/image" Target="../media/image12.emf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Relationship Id="rId6" Type="http://schemas.openxmlformats.org/officeDocument/2006/relationships/control" Target="../activeX/activeX12.xml"/><Relationship Id="rId5" Type="http://schemas.openxmlformats.org/officeDocument/2006/relationships/image" Target="../media/image11.emf"/><Relationship Id="rId4" Type="http://schemas.openxmlformats.org/officeDocument/2006/relationships/control" Target="../activeX/activeX1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14.emf"/><Relationship Id="rId4" Type="http://schemas.openxmlformats.org/officeDocument/2006/relationships/control" Target="../activeX/activeX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control" Target="../activeX/activeX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control" Target="../activeX/activeX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6.emf"/><Relationship Id="rId4" Type="http://schemas.openxmlformats.org/officeDocument/2006/relationships/control" Target="../activeX/activeX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33D1A-F8E9-43A7-B55E-EC6E7FCF4DE9}">
  <sheetPr codeName="Sheet8">
    <tabColor theme="4" tint="0.59999389629810485"/>
  </sheetPr>
  <dimension ref="A1"/>
  <sheetViews>
    <sheetView showGridLines="0" zoomScaleNormal="100" workbookViewId="0"/>
  </sheetViews>
  <sheetFormatPr defaultColWidth="9.42578125" defaultRowHeight="15"/>
  <cols>
    <col min="1" max="16384" width="9.42578125" style="1"/>
  </cols>
  <sheetData/>
  <sheetProtection insertHyperlinks="0"/>
  <phoneticPr fontId="37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85214-7C5E-43A1-AA1C-A0FE78C31F07}">
  <sheetPr codeName="Sheet17">
    <tabColor theme="4" tint="0.59999389629810485"/>
  </sheetPr>
  <dimension ref="A1"/>
  <sheetViews>
    <sheetView showGridLines="0" zoomScaleNormal="100" workbookViewId="0"/>
  </sheetViews>
  <sheetFormatPr defaultColWidth="8.42578125" defaultRowHeight="13.5"/>
  <cols>
    <col min="1" max="16384" width="8.42578125" style="40"/>
  </cols>
  <sheetData/>
  <sheetProtection insertHyperlinks="0"/>
  <phoneticPr fontId="37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80694-50DF-419D-AF7D-79EF33366D36}">
  <sheetPr codeName="Sheet18">
    <pageSetUpPr autoPageBreaks="0" fitToPage="1"/>
  </sheetPr>
  <dimension ref="A1:EZ41"/>
  <sheetViews>
    <sheetView showGridLines="0" topLeftCell="B1" zoomScale="80" zoomScaleNormal="80" workbookViewId="0">
      <selection activeCell="B1" sqref="B1"/>
    </sheetView>
  </sheetViews>
  <sheetFormatPr defaultColWidth="8.42578125" defaultRowHeight="12.75"/>
  <cols>
    <col min="1" max="1" width="2.42578125" style="46" hidden="1" customWidth="1"/>
    <col min="2" max="2" width="78.7109375" style="46" customWidth="1"/>
    <col min="3" max="3" width="23.5703125" style="45" customWidth="1"/>
    <col min="4" max="4" width="20" style="45" customWidth="1"/>
    <col min="5" max="5" width="2.42578125" style="45" customWidth="1"/>
    <col min="6" max="29" width="18.42578125" style="46" customWidth="1"/>
    <col min="30" max="30" width="3.42578125" style="46" customWidth="1"/>
    <col min="31" max="16384" width="8.42578125" style="46"/>
  </cols>
  <sheetData>
    <row r="1" spans="1:156" s="41" customFormat="1" ht="17.25" customHeight="1">
      <c r="B1" s="42" t="s">
        <v>0</v>
      </c>
      <c r="C1" s="329"/>
      <c r="D1" s="329"/>
      <c r="E1" s="329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</row>
    <row r="2" spans="1:156" s="41" customFormat="1" ht="15" customHeight="1">
      <c r="B2" s="330" t="s">
        <v>16</v>
      </c>
      <c r="C2" s="331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332"/>
      <c r="W2" s="332"/>
      <c r="X2" s="332"/>
      <c r="Y2" s="332"/>
      <c r="Z2" s="332"/>
      <c r="AA2" s="332"/>
      <c r="AB2" s="332"/>
      <c r="AC2" s="332"/>
    </row>
    <row r="3" spans="1:156" s="41" customFormat="1" ht="15" customHeight="1">
      <c r="B3" s="330" t="s">
        <v>17</v>
      </c>
      <c r="C3" s="333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332"/>
      <c r="W3" s="332"/>
      <c r="X3" s="332"/>
      <c r="Y3" s="332"/>
      <c r="Z3" s="332"/>
      <c r="AA3" s="332"/>
      <c r="AB3" s="332"/>
      <c r="AC3" s="332"/>
    </row>
    <row r="4" spans="1:156" s="41" customFormat="1" ht="15" customHeight="1">
      <c r="B4" s="330" t="s">
        <v>18</v>
      </c>
      <c r="C4" s="33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332"/>
      <c r="W4" s="332"/>
      <c r="X4" s="332"/>
      <c r="Y4" s="332"/>
      <c r="Z4" s="332"/>
      <c r="AA4" s="332"/>
      <c r="AB4" s="332"/>
      <c r="AC4" s="332"/>
    </row>
    <row r="5" spans="1:156" ht="15" customHeight="1">
      <c r="A5" s="41"/>
      <c r="B5" s="44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</row>
    <row r="6" spans="1:156" ht="15" customHeight="1">
      <c r="A6" s="41"/>
      <c r="B6" s="334" t="s">
        <v>463</v>
      </c>
      <c r="C6" s="521" t="str">
        <f>"Direct Insurer"</f>
        <v>Direct Insurer</v>
      </c>
      <c r="D6" s="521"/>
      <c r="E6" s="521"/>
      <c r="F6" s="521"/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2"/>
    </row>
    <row r="7" spans="1:156" s="47" customFormat="1" ht="15" customHeight="1">
      <c r="B7" s="334" t="s">
        <v>464</v>
      </c>
      <c r="C7" s="521"/>
      <c r="D7" s="521"/>
      <c r="E7" s="521"/>
      <c r="F7" s="521"/>
      <c r="G7" s="48"/>
    </row>
    <row r="8" spans="1:156" s="47" customFormat="1" ht="15" customHeight="1">
      <c r="B8" s="334" t="s">
        <v>465</v>
      </c>
      <c r="C8" s="521"/>
      <c r="D8" s="521"/>
      <c r="E8" s="521"/>
      <c r="F8" s="521"/>
      <c r="G8" s="48"/>
    </row>
    <row r="9" spans="1:156" ht="15" customHeight="1">
      <c r="F9" s="335"/>
      <c r="G9" s="335"/>
      <c r="H9" s="336"/>
      <c r="I9" s="337"/>
      <c r="J9" s="49"/>
      <c r="K9" s="338"/>
      <c r="L9" s="338"/>
      <c r="M9" s="338"/>
      <c r="N9" s="49"/>
      <c r="O9" s="49"/>
      <c r="P9" s="335"/>
      <c r="Q9" s="335"/>
      <c r="R9" s="335"/>
      <c r="S9" s="335"/>
      <c r="T9" s="335"/>
      <c r="U9" s="335"/>
      <c r="V9" s="335"/>
    </row>
    <row r="10" spans="1:156" ht="15" customHeight="1">
      <c r="B10" s="339" t="s">
        <v>19</v>
      </c>
      <c r="F10" s="335"/>
      <c r="G10" s="335"/>
      <c r="H10" s="336"/>
      <c r="I10" s="337"/>
      <c r="J10" s="49"/>
      <c r="K10" s="338"/>
      <c r="L10" s="338"/>
      <c r="M10" s="338"/>
      <c r="N10" s="49"/>
      <c r="O10" s="49"/>
      <c r="P10" s="335"/>
      <c r="Q10" s="335"/>
      <c r="R10" s="335"/>
      <c r="S10" s="335"/>
      <c r="T10" s="335"/>
      <c r="U10" s="335"/>
      <c r="V10" s="335"/>
    </row>
    <row r="11" spans="1:156" ht="15" customHeight="1">
      <c r="B11" s="340" t="s">
        <v>466</v>
      </c>
      <c r="C11" s="341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</row>
    <row r="12" spans="1:156" ht="15" customHeight="1">
      <c r="B12" s="342"/>
      <c r="F12" s="343"/>
    </row>
    <row r="13" spans="1:156" ht="27" customHeight="1">
      <c r="B13" s="522" t="s">
        <v>26</v>
      </c>
      <c r="C13" s="523"/>
      <c r="D13" s="344" t="s">
        <v>467</v>
      </c>
      <c r="E13" s="346"/>
      <c r="F13" s="345" t="s">
        <v>28</v>
      </c>
      <c r="G13" s="347" t="s">
        <v>29</v>
      </c>
      <c r="H13" s="347" t="s">
        <v>30</v>
      </c>
      <c r="I13" s="347" t="s">
        <v>31</v>
      </c>
      <c r="J13" s="347" t="s">
        <v>32</v>
      </c>
      <c r="K13" s="347" t="s">
        <v>33</v>
      </c>
      <c r="L13" s="347" t="s">
        <v>34</v>
      </c>
      <c r="M13" s="347" t="s">
        <v>35</v>
      </c>
      <c r="N13" s="347" t="s">
        <v>36</v>
      </c>
      <c r="O13" s="347" t="s">
        <v>37</v>
      </c>
      <c r="P13" s="347" t="s">
        <v>38</v>
      </c>
      <c r="Q13" s="347" t="s">
        <v>39</v>
      </c>
      <c r="R13" s="347" t="s">
        <v>40</v>
      </c>
      <c r="S13" s="347" t="s">
        <v>41</v>
      </c>
      <c r="T13" s="347" t="s">
        <v>42</v>
      </c>
      <c r="U13" s="347" t="s">
        <v>43</v>
      </c>
      <c r="V13" s="347" t="s">
        <v>44</v>
      </c>
      <c r="W13" s="347" t="s">
        <v>45</v>
      </c>
      <c r="X13" s="347" t="s">
        <v>468</v>
      </c>
      <c r="Y13" s="347" t="s">
        <v>469</v>
      </c>
      <c r="Z13" s="347" t="s">
        <v>470</v>
      </c>
      <c r="AA13" s="347" t="s">
        <v>471</v>
      </c>
      <c r="AB13" s="347" t="s">
        <v>472</v>
      </c>
      <c r="AC13" s="347" t="s">
        <v>473</v>
      </c>
    </row>
    <row r="14" spans="1:156" ht="27" customHeight="1">
      <c r="B14" s="524" t="s">
        <v>204</v>
      </c>
      <c r="C14" s="525"/>
      <c r="D14" s="530" t="s">
        <v>474</v>
      </c>
      <c r="E14" s="348"/>
      <c r="F14" s="533" t="s">
        <v>475</v>
      </c>
      <c r="G14" s="534"/>
      <c r="H14" s="534"/>
      <c r="I14" s="534"/>
      <c r="J14" s="534"/>
      <c r="K14" s="534"/>
      <c r="L14" s="534"/>
      <c r="M14" s="534"/>
      <c r="N14" s="534"/>
      <c r="O14" s="534"/>
      <c r="P14" s="534"/>
      <c r="Q14" s="534"/>
      <c r="R14" s="534"/>
      <c r="S14" s="535" t="s">
        <v>476</v>
      </c>
      <c r="T14" s="535"/>
      <c r="U14" s="535"/>
      <c r="V14" s="535"/>
      <c r="W14" s="535"/>
      <c r="X14" s="535"/>
      <c r="Y14" s="535"/>
      <c r="Z14" s="535"/>
      <c r="AA14" s="535"/>
      <c r="AB14" s="535"/>
      <c r="AC14" s="535"/>
    </row>
    <row r="15" spans="1:156" s="52" customFormat="1" ht="27" customHeight="1">
      <c r="B15" s="526"/>
      <c r="C15" s="527"/>
      <c r="D15" s="531"/>
      <c r="E15" s="351"/>
      <c r="F15" s="536" t="s">
        <v>225</v>
      </c>
      <c r="G15" s="518" t="s">
        <v>228</v>
      </c>
      <c r="H15" s="518" t="s">
        <v>477</v>
      </c>
      <c r="I15" s="518"/>
      <c r="J15" s="518"/>
      <c r="K15" s="518" t="s">
        <v>478</v>
      </c>
      <c r="L15" s="519" t="s">
        <v>479</v>
      </c>
      <c r="M15" s="519" t="s">
        <v>480</v>
      </c>
      <c r="N15" s="518" t="s">
        <v>481</v>
      </c>
      <c r="O15" s="518"/>
      <c r="P15" s="518" t="s">
        <v>482</v>
      </c>
      <c r="Q15" s="518"/>
      <c r="R15" s="519" t="s">
        <v>483</v>
      </c>
      <c r="S15" s="519" t="s">
        <v>484</v>
      </c>
      <c r="T15" s="519" t="s">
        <v>228</v>
      </c>
      <c r="U15" s="518" t="s">
        <v>295</v>
      </c>
      <c r="V15" s="518"/>
      <c r="W15" s="518"/>
      <c r="X15" s="519" t="s">
        <v>478</v>
      </c>
      <c r="Y15" s="519" t="s">
        <v>485</v>
      </c>
      <c r="Z15" s="519" t="s">
        <v>481</v>
      </c>
      <c r="AA15" s="518" t="s">
        <v>486</v>
      </c>
      <c r="AB15" s="518"/>
      <c r="AC15" s="519" t="s">
        <v>483</v>
      </c>
    </row>
    <row r="16" spans="1:156" s="52" customFormat="1" ht="27" customHeight="1">
      <c r="B16" s="526"/>
      <c r="C16" s="527"/>
      <c r="D16" s="532"/>
      <c r="E16" s="351"/>
      <c r="F16" s="536"/>
      <c r="G16" s="518"/>
      <c r="H16" s="353" t="s">
        <v>231</v>
      </c>
      <c r="I16" s="353" t="s">
        <v>234</v>
      </c>
      <c r="J16" s="353" t="s">
        <v>487</v>
      </c>
      <c r="K16" s="518"/>
      <c r="L16" s="520"/>
      <c r="M16" s="520"/>
      <c r="N16" s="353" t="s">
        <v>441</v>
      </c>
      <c r="O16" s="353" t="s">
        <v>488</v>
      </c>
      <c r="P16" s="353" t="s">
        <v>386</v>
      </c>
      <c r="Q16" s="353" t="s">
        <v>387</v>
      </c>
      <c r="R16" s="520"/>
      <c r="S16" s="520"/>
      <c r="T16" s="520"/>
      <c r="U16" s="353" t="s">
        <v>231</v>
      </c>
      <c r="V16" s="353" t="s">
        <v>234</v>
      </c>
      <c r="W16" s="353" t="s">
        <v>487</v>
      </c>
      <c r="X16" s="520"/>
      <c r="Y16" s="520"/>
      <c r="Z16" s="520"/>
      <c r="AA16" s="353" t="s">
        <v>386</v>
      </c>
      <c r="AB16" s="353" t="s">
        <v>387</v>
      </c>
      <c r="AC16" s="520"/>
    </row>
    <row r="17" spans="2:29">
      <c r="B17" s="528"/>
      <c r="C17" s="529"/>
      <c r="D17" s="349" t="s">
        <v>489</v>
      </c>
      <c r="E17" s="355"/>
      <c r="F17" s="356" t="s">
        <v>489</v>
      </c>
      <c r="G17" s="350" t="s">
        <v>489</v>
      </c>
      <c r="H17" s="350" t="s">
        <v>489</v>
      </c>
      <c r="I17" s="350" t="s">
        <v>489</v>
      </c>
      <c r="J17" s="350" t="s">
        <v>489</v>
      </c>
      <c r="K17" s="350" t="s">
        <v>489</v>
      </c>
      <c r="L17" s="350" t="s">
        <v>490</v>
      </c>
      <c r="M17" s="350" t="s">
        <v>490</v>
      </c>
      <c r="N17" s="350" t="s">
        <v>490</v>
      </c>
      <c r="O17" s="350" t="s">
        <v>490</v>
      </c>
      <c r="P17" s="350" t="s">
        <v>490</v>
      </c>
      <c r="Q17" s="350" t="s">
        <v>490</v>
      </c>
      <c r="R17" s="350" t="s">
        <v>489</v>
      </c>
      <c r="S17" s="350" t="s">
        <v>489</v>
      </c>
      <c r="T17" s="350" t="s">
        <v>489</v>
      </c>
      <c r="U17" s="350" t="s">
        <v>489</v>
      </c>
      <c r="V17" s="350" t="s">
        <v>489</v>
      </c>
      <c r="W17" s="350"/>
      <c r="X17" s="350" t="s">
        <v>489</v>
      </c>
      <c r="Y17" s="350" t="s">
        <v>489</v>
      </c>
      <c r="Z17" s="350" t="s">
        <v>489</v>
      </c>
      <c r="AA17" s="350" t="s">
        <v>490</v>
      </c>
      <c r="AB17" s="350" t="s">
        <v>490</v>
      </c>
      <c r="AC17" s="350" t="s">
        <v>489</v>
      </c>
    </row>
    <row r="18" spans="2:29" ht="27" customHeight="1">
      <c r="B18" s="357" t="s">
        <v>491</v>
      </c>
      <c r="C18" s="358"/>
      <c r="D18" s="124"/>
      <c r="E18" s="125"/>
      <c r="F18" s="126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</row>
    <row r="19" spans="2:29" ht="27" customHeight="1">
      <c r="B19" s="359" t="s">
        <v>492</v>
      </c>
      <c r="C19" s="128" t="s">
        <v>493</v>
      </c>
      <c r="D19" s="129">
        <f>SUM(F19:AC19)</f>
        <v>0</v>
      </c>
      <c r="E19" s="130"/>
      <c r="F19" s="131">
        <f>IF($C$6="Reinsurer",0,SUM('B.G.R.1A GI Results (AY)'!D17:G17,'B.G.R.1A GI Results (AY)'!CB17:CE17))</f>
        <v>0</v>
      </c>
      <c r="G19" s="132">
        <f>IF($C$6="Reinsurer",0,SUM('B.G.R.1A GI Results (AY)'!H17:I17,'B.G.R.1A GI Results (AY)'!CF17:CG17))</f>
        <v>0</v>
      </c>
      <c r="H19" s="132">
        <f>IF($C$6="Reinsurer",0,'B.G.R.1A GI Results (AY)'!J17+'B.G.R.1A GI Results (AY)'!CH17)</f>
        <v>0</v>
      </c>
      <c r="I19" s="132">
        <f>IF($C$6="Reinsurer",0,SUM('B.G.R.1A GI Results (AY)'!K17:N17,'B.G.R.1A GI Results (AY)'!CI17:CL17))</f>
        <v>0</v>
      </c>
      <c r="J19" s="132">
        <f>IF($C$6="Reinsurer",0,'B.G.R.1A GI Results (AY)'!O17+'B.G.R.1A GI Results (AY)'!CM17)</f>
        <v>0</v>
      </c>
      <c r="K19" s="132">
        <f>IF($C$6="Reinsurer",0,SUM('B.G.R.1A GI Results (AY)'!P17:R17,'B.G.R.1A GI Results (AY)'!CN17:CP17))</f>
        <v>0</v>
      </c>
      <c r="L19" s="132">
        <f>IF($C$6="Reinsurer",0,SUM('B.G.R.1A GI Results (AY)'!S17,'B.G.R.1A GI Results (AY)'!CQ17))</f>
        <v>0</v>
      </c>
      <c r="M19" s="132">
        <f>IF($C$6="Reinsurer",0,SUM('B.G.R.1A GI Results (AY)'!T17,'B.G.R.1A GI Results (AY)'!CR17))</f>
        <v>0</v>
      </c>
      <c r="N19" s="132">
        <f>IF($C$6="Reinsurer",0,SUM('B.G.R.1A GI Results (AY)'!U17:V17,'B.G.R.1A GI Results (AY)'!CS17:CT17))</f>
        <v>0</v>
      </c>
      <c r="O19" s="132">
        <f>IF($C$6="Reinsurer",0,SUM('B.G.R.1A GI Results (AY)'!W17:Y17,'B.G.R.1A GI Results (AY)'!CU17:CW17))</f>
        <v>0</v>
      </c>
      <c r="P19" s="132">
        <f>IF($C$6="Reinsurer",0,SUM('B.G.R.1A GI Results (AY)'!Z17,'B.G.R.1A GI Results (AY)'!CX17))</f>
        <v>0</v>
      </c>
      <c r="Q19" s="132">
        <f>IF($C$6="Reinsurer",0,SUM('B.G.R.1A GI Results (AY)'!AA17,'B.G.R.1A GI Results (AY)'!CY17))</f>
        <v>0</v>
      </c>
      <c r="R19" s="132">
        <f>IF($C$6="Reinsurer",0,SUM('B.G.R.1A GI Results (AY)'!AB17:AD17,'B.G.R.1A GI Results (AY)'!CZ17:DB17))</f>
        <v>0</v>
      </c>
      <c r="S19" s="132">
        <f>IF($C$6="Reinsurer",0,SUM('B.G.R.1A GI Results (AY)'!AF17,'B.G.R.1A GI Results (AY)'!AR17,'B.G.R.1A GI Results (AY)'!DD17,'B.G.R.1A GI Results (AY)'!DP17))+SUM('B.G.R.1B GI Results (UY)'!AF17,'B.G.R.1B GI Results (UY)'!AR17,'B.G.R.1B GI Results (UY)'!BD17,'B.G.R.1B GI Results (UY)'!BP17,'B.G.R.1B GI Results (UY)'!DD17,'B.G.R.1B GI Results (UY)'!DP17,'B.G.R.1B GI Results (UY)'!EB17,'B.G.R.1B GI Results (UY)'!EN17)</f>
        <v>0</v>
      </c>
      <c r="T19" s="132">
        <f>IF($C$6="Reinsurer",0,SUM('B.G.R.1A GI Results (AY)'!AG17,'B.G.R.1A GI Results (AY)'!AS17,'B.G.R.1A GI Results (AY)'!DE17,'B.G.R.1A GI Results (AY)'!DQ17))+SUM('B.G.R.1B GI Results (UY)'!AG17,'B.G.R.1B GI Results (UY)'!AS17,'B.G.R.1B GI Results (UY)'!BE17,'B.G.R.1B GI Results (UY)'!BQ17,'B.G.R.1B GI Results (UY)'!DE17,'B.G.R.1B GI Results (UY)'!DQ17,'B.G.R.1B GI Results (UY)'!EC17,'B.G.R.1B GI Results (UY)'!EO17)</f>
        <v>0</v>
      </c>
      <c r="U19" s="132">
        <f>IF($C$6="Reinsurer",0,SUM('B.G.R.1A GI Results (AY)'!AH17,'B.G.R.1A GI Results (AY)'!AT17,'B.G.R.1A GI Results (AY)'!DF17,'B.G.R.1A GI Results (AY)'!DR17))+SUM('B.G.R.1B GI Results (UY)'!AH17,'B.G.R.1B GI Results (UY)'!AT17,'B.G.R.1B GI Results (UY)'!BF17,'B.G.R.1B GI Results (UY)'!BR17,'B.G.R.1B GI Results (UY)'!DF17,'B.G.R.1B GI Results (UY)'!DR17,'B.G.R.1B GI Results (UY)'!ED17,'B.G.R.1B GI Results (UY)'!EP17)</f>
        <v>0</v>
      </c>
      <c r="V19" s="132">
        <f>IF($C$6="Reinsurer",0,SUM('B.G.R.1A GI Results (AY)'!AI17,'B.G.R.1A GI Results (AY)'!AU17,'B.G.R.1A GI Results (AY)'!DG17,'B.G.R.1A GI Results (AY)'!DS17))+SUM('B.G.R.1B GI Results (UY)'!AI17,'B.G.R.1B GI Results (UY)'!AU17,'B.G.R.1B GI Results (UY)'!BG17,'B.G.R.1B GI Results (UY)'!BS17,'B.G.R.1B GI Results (UY)'!DG17,'B.G.R.1B GI Results (UY)'!DS17,'B.G.R.1B GI Results (UY)'!EE17,'B.G.R.1B GI Results (UY)'!EQ17)</f>
        <v>0</v>
      </c>
      <c r="W19" s="132">
        <f>IF($C$6="Reinsurer",0,SUM('B.G.R.1A GI Results (AY)'!AJ17,'B.G.R.1A GI Results (AY)'!AV17,'B.G.R.1A GI Results (AY)'!DH17,'B.G.R.1A GI Results (AY)'!DT17))+SUM('B.G.R.1B GI Results (UY)'!AJ17,'B.G.R.1B GI Results (UY)'!AV17,'B.G.R.1B GI Results (UY)'!BH17,'B.G.R.1B GI Results (UY)'!BT17,'B.G.R.1B GI Results (UY)'!DH17,'B.G.R.1B GI Results (UY)'!DT17,'B.G.R.1B GI Results (UY)'!EF17,'B.G.R.1B GI Results (UY)'!ER17)</f>
        <v>0</v>
      </c>
      <c r="X19" s="132">
        <f>IF($C$6="Reinsurer",0,SUM('B.G.R.1A GI Results (AY)'!AK17,'B.G.R.1A GI Results (AY)'!AW17,'B.G.R.1A GI Results (AY)'!DI17,'B.G.R.1A GI Results (AY)'!DU17))+SUM('B.G.R.1B GI Results (UY)'!AK17,'B.G.R.1B GI Results (UY)'!AW17,'B.G.R.1B GI Results (UY)'!BI17,'B.G.R.1B GI Results (UY)'!BU17,'B.G.R.1B GI Results (UY)'!DI17,'B.G.R.1B GI Results (UY)'!DU17,'B.G.R.1B GI Results (UY)'!EG17,'B.G.R.1B GI Results (UY)'!ES17)</f>
        <v>0</v>
      </c>
      <c r="Y19" s="132">
        <f>IF($C$6="Reinsurer",0,SUM('B.G.R.1A GI Results (AY)'!AL17,'B.G.R.1A GI Results (AY)'!AX17,'B.G.R.1A GI Results (AY)'!DJ17,'B.G.R.1A GI Results (AY)'!DV17))+SUM('B.G.R.1B GI Results (UY)'!AL17,'B.G.R.1B GI Results (UY)'!AX17,'B.G.R.1B GI Results (UY)'!BJ17,'B.G.R.1B GI Results (UY)'!BV17,'B.G.R.1B GI Results (UY)'!DJ17,'B.G.R.1B GI Results (UY)'!DV17,'B.G.R.1B GI Results (UY)'!EH17,'B.G.R.1B GI Results (UY)'!ET17)</f>
        <v>0</v>
      </c>
      <c r="Z19" s="132">
        <f>IF($C$6="Reinsurer",0,SUM('B.G.R.1A GI Results (AY)'!AM17,'B.G.R.1A GI Results (AY)'!AY17,'B.G.R.1A GI Results (AY)'!DK17,'B.G.R.1A GI Results (AY)'!DW17))+SUM('B.G.R.1B GI Results (UY)'!AM17,'B.G.R.1B GI Results (UY)'!AY17,'B.G.R.1B GI Results (UY)'!BK17,'B.G.R.1B GI Results (UY)'!BW17,'B.G.R.1B GI Results (UY)'!DK17,'B.G.R.1B GI Results (UY)'!DW17,'B.G.R.1B GI Results (UY)'!EI17,'B.G.R.1B GI Results (UY)'!EU17)</f>
        <v>0</v>
      </c>
      <c r="AA19" s="132">
        <f>IF($C$6="Reinsurer",0,SUM('B.G.R.1A GI Results (AY)'!AN17,'B.G.R.1A GI Results (AY)'!AZ17,'B.G.R.1A GI Results (AY)'!DL17,'B.G.R.1A GI Results (AY)'!DX17))+ SUM('B.G.R.1B GI Results (UY)'!AN17,'B.G.R.1B GI Results (UY)'!AZ17,'B.G.R.1B GI Results (UY)'!BL17,'B.G.R.1B GI Results (UY)'!BX17,'B.G.R.1B GI Results (UY)'!DL17,'B.G.R.1B GI Results (UY)'!DX17,'B.G.R.1B GI Results (UY)'!EJ17,'B.G.R.1B GI Results (UY)'!EV17)</f>
        <v>0</v>
      </c>
      <c r="AB19" s="132">
        <f>IF($C$6="Reinsurer",0,SUM('B.G.R.1A GI Results (AY)'!AO17,'B.G.R.1A GI Results (AY)'!BA17,'B.G.R.1A GI Results (AY)'!DM17,'B.G.R.1A GI Results (AY)'!DY17))+ SUM('B.G.R.1B GI Results (UY)'!AO17,'B.G.R.1B GI Results (UY)'!BA17,'B.G.R.1B GI Results (UY)'!BM17,'B.G.R.1B GI Results (UY)'!BY17,'B.G.R.1B GI Results (UY)'!DM17,'B.G.R.1B GI Results (UY)'!DY17,'B.G.R.1B GI Results (UY)'!EK17,'B.G.R.1B GI Results (UY)'!EW17)</f>
        <v>0</v>
      </c>
      <c r="AC19" s="132">
        <f>IF($C$6="Reinsurer",0,SUM('B.G.R.1A GI Results (AY)'!AP17:AP17,'B.G.R.1A GI Results (AY)'!BB17:BB17,'B.G.R.1A GI Results (AY)'!DN17:DN17,'B.G.R.1A GI Results (AY)'!DZ17:DZ17))+SUM('B.G.R.1B GI Results (UY)'!AP17:AP17,'B.G.R.1B GI Results (UY)'!BB17:BB17,'B.G.R.1B GI Results (UY)'!BN17:BN17,'B.G.R.1B GI Results (UY)'!BZ17:BZ17,'B.G.R.1B GI Results (UY)'!DN17:DN17,'B.G.R.1B GI Results (UY)'!DZ17:DZ17,'B.G.R.1B GI Results (UY)'!EL17:EL17,'B.G.R.1B GI Results (UY)'!EX17:EX17)</f>
        <v>0</v>
      </c>
    </row>
    <row r="20" spans="2:29" ht="27" customHeight="1">
      <c r="B20" s="359" t="s">
        <v>494</v>
      </c>
      <c r="C20" s="128" t="s">
        <v>495</v>
      </c>
      <c r="D20" s="129">
        <f>SUM(F20:AC20)</f>
        <v>0</v>
      </c>
      <c r="E20" s="130"/>
      <c r="F20" s="131">
        <f>IF($C$6="Reinsurer",0,F19+SUM('B.G.R.1A GI Results (AY)'!D20:G20,'B.G.R.1A GI Results (AY)'!CB20:CE20))</f>
        <v>0</v>
      </c>
      <c r="G20" s="132">
        <f>IF($C$6="Reinsurer",0,G19+SUM('B.G.R.1A GI Results (AY)'!H20:I20,'B.G.R.1A GI Results (AY)'!CF20:CG20))</f>
        <v>0</v>
      </c>
      <c r="H20" s="132">
        <f>IF($C$6="Reinsurer",0,H19+'B.G.R.1A GI Results (AY)'!J20+'B.G.R.1A GI Results (AY)'!CH20)</f>
        <v>0</v>
      </c>
      <c r="I20" s="132">
        <f>IF($C$6="Reinsurer",0,I19+SUM('B.G.R.1A GI Results (AY)'!K20:N20,'B.G.R.1A GI Results (AY)'!CI20:CL20))</f>
        <v>0</v>
      </c>
      <c r="J20" s="132">
        <f>IF($C$6="Reinsurer",0,J19+'B.G.R.1A GI Results (AY)'!O20+'B.G.R.1A GI Results (AY)'!CM20)</f>
        <v>0</v>
      </c>
      <c r="K20" s="132">
        <f>IF($C$6="Reinsurer",0,K19+SUM('B.G.R.1A GI Results (AY)'!P20:R20,'B.G.R.1A GI Results (AY)'!CN20:CP20))</f>
        <v>0</v>
      </c>
      <c r="L20" s="132">
        <f>IF($C$6="Reinsurer",0,L19+SUM('B.G.R.1A GI Results (AY)'!S20,'B.G.R.1A GI Results (AY)'!CQ20))</f>
        <v>0</v>
      </c>
      <c r="M20" s="132">
        <f>IF($C$6="Reinsurer",0,M19+SUM('B.G.R.1A GI Results (AY)'!T20,'B.G.R.1A GI Results (AY)'!CR20))</f>
        <v>0</v>
      </c>
      <c r="N20" s="132">
        <f>IF($C$6="Reinsurer",0,N19+SUM('B.G.R.1A GI Results (AY)'!U20:V20,'B.G.R.1A GI Results (AY)'!CS20:CT20))</f>
        <v>0</v>
      </c>
      <c r="O20" s="132">
        <f>IF($C$6="Reinsurer",0,O19+SUM('B.G.R.1A GI Results (AY)'!W20:Y20,'B.G.R.1A GI Results (AY)'!CU20:CW20))</f>
        <v>0</v>
      </c>
      <c r="P20" s="132">
        <f>IF($C$6="Reinsurer",0,P19+SUM('B.G.R.1A GI Results (AY)'!Z20,'B.G.R.1A GI Results (AY)'!CX20))</f>
        <v>0</v>
      </c>
      <c r="Q20" s="132">
        <f>IF($C$6="Reinsurer",0,Q19+SUM('B.G.R.1A GI Results (AY)'!AA20,'B.G.R.1A GI Results (AY)'!CY20))</f>
        <v>0</v>
      </c>
      <c r="R20" s="132">
        <f>IF($C$6="Reinsurer",0,R19+SUM('B.G.R.1A GI Results (AY)'!AB20:AD20,'B.G.R.1A GI Results (AY)'!CZ20:DB20))</f>
        <v>0</v>
      </c>
      <c r="S20" s="132">
        <f>IF($C$6="Reinsurer",0,SUM('B.G.R.1A GI Results (AY)'!AF20,'B.G.R.1A GI Results (AY)'!AR20,'B.G.R.1A GI Results (AY)'!DD20,'B.G.R.1A GI Results (AY)'!DP20))+S19+SUM('B.G.R.1B GI Results (UY)'!AF20,'B.G.R.1B GI Results (UY)'!AR20,'B.G.R.1B GI Results (UY)'!BD20,'B.G.R.1B GI Results (UY)'!BP20,'B.G.R.1B GI Results (UY)'!DD20,'B.G.R.1B GI Results (UY)'!DP20,'B.G.R.1B GI Results (UY)'!EB20,'B.G.R.1B GI Results (UY)'!EN20)</f>
        <v>0</v>
      </c>
      <c r="T20" s="132">
        <f>IF($C$6="Reinsurer",0,SUM('B.G.R.1A GI Results (AY)'!AG20,'B.G.R.1A GI Results (AY)'!AS20,'B.G.R.1A GI Results (AY)'!DE20,'B.G.R.1A GI Results (AY)'!DQ20))+T19+SUM('B.G.R.1B GI Results (UY)'!AG20,'B.G.R.1B GI Results (UY)'!AS20,'B.G.R.1B GI Results (UY)'!BE20,'B.G.R.1B GI Results (UY)'!BQ20,'B.G.R.1B GI Results (UY)'!DE20,'B.G.R.1B GI Results (UY)'!DQ20,'B.G.R.1B GI Results (UY)'!EC20,'B.G.R.1B GI Results (UY)'!EO20)</f>
        <v>0</v>
      </c>
      <c r="U20" s="132">
        <f>IF($C$6="Reinsurer",0,SUM('B.G.R.1A GI Results (AY)'!AH20,'B.G.R.1A GI Results (AY)'!AT20,'B.G.R.1A GI Results (AY)'!DF20,'B.G.R.1A GI Results (AY)'!DR20))+U19+SUM('B.G.R.1B GI Results (UY)'!AH20,'B.G.R.1B GI Results (UY)'!AT20,'B.G.R.1B GI Results (UY)'!BF20,'B.G.R.1B GI Results (UY)'!BR20,'B.G.R.1B GI Results (UY)'!DF20,'B.G.R.1B GI Results (UY)'!DR20,'B.G.R.1B GI Results (UY)'!ED20,'B.G.R.1B GI Results (UY)'!EP20)</f>
        <v>0</v>
      </c>
      <c r="V20" s="132">
        <f>IF($C$6="Reinsurer",0,SUM('B.G.R.1A GI Results (AY)'!AI20,'B.G.R.1A GI Results (AY)'!AU20,'B.G.R.1A GI Results (AY)'!DG20,'B.G.R.1A GI Results (AY)'!DS20))+V19+SUM('B.G.R.1B GI Results (UY)'!AI20,'B.G.R.1B GI Results (UY)'!AU20,'B.G.R.1B GI Results (UY)'!BG20,'B.G.R.1B GI Results (UY)'!BS20,'B.G.R.1B GI Results (UY)'!DG20,'B.G.R.1B GI Results (UY)'!DS20,'B.G.R.1B GI Results (UY)'!EE20,'B.G.R.1B GI Results (UY)'!EQ20)</f>
        <v>0</v>
      </c>
      <c r="W20" s="132">
        <f>IF($C$6="Reinsurer",0,SUM('B.G.R.1A GI Results (AY)'!AJ20,'B.G.R.1A GI Results (AY)'!AV20,'B.G.R.1A GI Results (AY)'!DH20,'B.G.R.1A GI Results (AY)'!DT20))+W19+SUM('B.G.R.1B GI Results (UY)'!AJ20,'B.G.R.1B GI Results (UY)'!AV20,'B.G.R.1B GI Results (UY)'!BH20,'B.G.R.1B GI Results (UY)'!BT20,'B.G.R.1B GI Results (UY)'!DH20,'B.G.R.1B GI Results (UY)'!DT20,'B.G.R.1B GI Results (UY)'!EF20,'B.G.R.1B GI Results (UY)'!ER20)</f>
        <v>0</v>
      </c>
      <c r="X20" s="132">
        <f>IF($C$6="Reinsurer",0,SUM('B.G.R.1A GI Results (AY)'!AK20,'B.G.R.1A GI Results (AY)'!AW20,'B.G.R.1A GI Results (AY)'!DI20,'B.G.R.1A GI Results (AY)'!DU20))+X19+SUM('B.G.R.1B GI Results (UY)'!AK20,'B.G.R.1B GI Results (UY)'!AW20,'B.G.R.1B GI Results (UY)'!BI20,'B.G.R.1B GI Results (UY)'!BU20,'B.G.R.1B GI Results (UY)'!DI20,'B.G.R.1B GI Results (UY)'!DU20,'B.G.R.1B GI Results (UY)'!EG20,'B.G.R.1B GI Results (UY)'!ES20)</f>
        <v>0</v>
      </c>
      <c r="Y20" s="132">
        <f>IF($C$6="Reinsurer",0,SUM('B.G.R.1A GI Results (AY)'!AL20,'B.G.R.1A GI Results (AY)'!AX20,'B.G.R.1A GI Results (AY)'!DJ20,'B.G.R.1A GI Results (AY)'!DV20))+Y19+SUM('B.G.R.1B GI Results (UY)'!AL20,'B.G.R.1B GI Results (UY)'!AX20,'B.G.R.1B GI Results (UY)'!BJ20,'B.G.R.1B GI Results (UY)'!BV20,'B.G.R.1B GI Results (UY)'!DJ20,'B.G.R.1B GI Results (UY)'!DV20,'B.G.R.1B GI Results (UY)'!EH20,'B.G.R.1B GI Results (UY)'!ET20)</f>
        <v>0</v>
      </c>
      <c r="Z20" s="132">
        <f>IF($C$6="Reinsurer",0,SUM('B.G.R.1A GI Results (AY)'!AM20,'B.G.R.1A GI Results (AY)'!AY20,'B.G.R.1A GI Results (AY)'!DK20,'B.G.R.1A GI Results (AY)'!DW20))+Z19+SUM('B.G.R.1B GI Results (UY)'!AM20,'B.G.R.1B GI Results (UY)'!AY20,'B.G.R.1B GI Results (UY)'!BK20,'B.G.R.1B GI Results (UY)'!BW20,'B.G.R.1B GI Results (UY)'!DK20,'B.G.R.1B GI Results (UY)'!DW20,'B.G.R.1B GI Results (UY)'!EI20,'B.G.R.1B GI Results (UY)'!EU20)</f>
        <v>0</v>
      </c>
      <c r="AA20" s="132">
        <f>IF($C$6="Reinsurer",0,SUM('B.G.R.1A GI Results (AY)'!AN20,'B.G.R.1A GI Results (AY)'!AZ20,'B.G.R.1A GI Results (AY)'!DL20,'B.G.R.1A GI Results (AY)'!DX20))+ AA19+SUM('B.G.R.1B GI Results (UY)'!AN20,'B.G.R.1B GI Results (UY)'!AZ20,'B.G.R.1B GI Results (UY)'!BL20,'B.G.R.1B GI Results (UY)'!BX20,'B.G.R.1B GI Results (UY)'!DL20,'B.G.R.1B GI Results (UY)'!DX20,'B.G.R.1B GI Results (UY)'!EJ20,'B.G.R.1B GI Results (UY)'!EV20)</f>
        <v>0</v>
      </c>
      <c r="AB20" s="132">
        <f>IF($C$6="Reinsurer",0,SUM('B.G.R.1A GI Results (AY)'!AO20,'B.G.R.1A GI Results (AY)'!BA20,'B.G.R.1A GI Results (AY)'!DM20,'B.G.R.1A GI Results (AY)'!DY20))+ AB19+SUM('B.G.R.1B GI Results (UY)'!AO20,'B.G.R.1B GI Results (UY)'!BA20,'B.G.R.1B GI Results (UY)'!BM20,'B.G.R.1B GI Results (UY)'!BY20,'B.G.R.1B GI Results (UY)'!DM20,'B.G.R.1B GI Results (UY)'!DY20,'B.G.R.1B GI Results (UY)'!EK20,'B.G.R.1B GI Results (UY)'!EW20)</f>
        <v>0</v>
      </c>
      <c r="AC20" s="132">
        <f>IF($C$6="Reinsurer",0,SUM('B.G.R.1A GI Results (AY)'!AP20:AP20,'B.G.R.1A GI Results (AY)'!BB20:BB20,'B.G.R.1A GI Results (AY)'!DN20:DN20,'B.G.R.1A GI Results (AY)'!DZ20:DZ20))+AC19+SUM('B.G.R.1B GI Results (UY)'!AP20:AP20,'B.G.R.1B GI Results (UY)'!BB20:BB20,'B.G.R.1B GI Results (UY)'!BN20:BN20,'B.G.R.1B GI Results (UY)'!BZ20:BZ20,'B.G.R.1B GI Results (UY)'!DN20:DN20,'B.G.R.1B GI Results (UY)'!DZ20:DZ20,'B.G.R.1B GI Results (UY)'!EL20:EL20,'B.G.R.1B GI Results (UY)'!EX20:EX20)</f>
        <v>0</v>
      </c>
    </row>
    <row r="21" spans="2:29" ht="27" customHeight="1">
      <c r="B21" s="357" t="s">
        <v>496</v>
      </c>
      <c r="C21" s="358"/>
      <c r="D21" s="133"/>
      <c r="E21" s="134"/>
      <c r="F21" s="135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</row>
    <row r="22" spans="2:29" ht="27" customHeight="1">
      <c r="B22" s="359" t="s">
        <v>497</v>
      </c>
      <c r="C22" s="128" t="s">
        <v>498</v>
      </c>
      <c r="D22" s="129">
        <f>SUM(F22:AC22)</f>
        <v>0</v>
      </c>
      <c r="E22" s="130"/>
      <c r="F22" s="132">
        <f>IF($C$6="Reinsurer",0,SUM('B.G.R.1A GI Results (AY)'!D43:G43,'B.G.R.1A GI Results (AY)'!CB43:CE43))</f>
        <v>0</v>
      </c>
      <c r="G22" s="132">
        <f>IF($C$6="Reinsurer",0,SUM('B.G.R.1A GI Results (AY)'!H43:I43,'B.G.R.1A GI Results (AY)'!CF43:CG43))</f>
        <v>0</v>
      </c>
      <c r="H22" s="132">
        <f>IF($C$6="Reinsurer",0,'B.G.R.1A GI Results (AY)'!J43+'B.G.R.1A GI Results (AY)'!CH43)</f>
        <v>0</v>
      </c>
      <c r="I22" s="132">
        <f>IF($C$6="Reinsurer",0,SUM('B.G.R.1A GI Results (AY)'!K43:N43,'B.G.R.1A GI Results (AY)'!CI43:CL43))</f>
        <v>0</v>
      </c>
      <c r="J22" s="132">
        <f>IF($C$6="Reinsurer",0,'B.G.R.1A GI Results (AY)'!O43+'B.G.R.1A GI Results (AY)'!CM43)</f>
        <v>0</v>
      </c>
      <c r="K22" s="132">
        <f>IF($C$6="Reinsurer",0,SUM('B.G.R.1A GI Results (AY)'!P43:R43,'B.G.R.1A GI Results (AY)'!CN43:CP43))</f>
        <v>0</v>
      </c>
      <c r="L22" s="132">
        <f>IF($C$6="Reinsurer",0,SUM('B.G.R.1A GI Results (AY)'!S43,'B.G.R.1A GI Results (AY)'!CQ43))</f>
        <v>0</v>
      </c>
      <c r="M22" s="132">
        <f>IF($C$6="Reinsurer",0,SUM('B.G.R.1A GI Results (AY)'!T43,'B.G.R.1A GI Results (AY)'!CR43))</f>
        <v>0</v>
      </c>
      <c r="N22" s="132">
        <f>IF($C$6="Reinsurer",0,SUM('B.G.R.1A GI Results (AY)'!U43:V43,'B.G.R.1A GI Results (AY)'!CS43:CT43))</f>
        <v>0</v>
      </c>
      <c r="O22" s="132">
        <f>IF($C$6="Reinsurer",0,SUM('B.G.R.1A GI Results (AY)'!W43:Y43,'B.G.R.1A GI Results (AY)'!CU43:CW43))</f>
        <v>0</v>
      </c>
      <c r="P22" s="132">
        <f>IF($C$6="Reinsurer",0,SUM('B.G.R.1A GI Results (AY)'!Z43,'B.G.R.1A GI Results (AY)'!CX43))</f>
        <v>0</v>
      </c>
      <c r="Q22" s="132">
        <f>IF($C$6="Reinsurer",0,SUM('B.G.R.1A GI Results (AY)'!AA43,'B.G.R.1A GI Results (AY)'!CY43))</f>
        <v>0</v>
      </c>
      <c r="R22" s="132">
        <f>IF($C$6="Reinsurer",0,SUM('B.G.R.1A GI Results (AY)'!AB43:AD43,'B.G.R.1A GI Results (AY)'!CZ43:DB43))</f>
        <v>0</v>
      </c>
      <c r="S22" s="132">
        <f>IF($C$6="Reinsurer",0,SUM('B.G.R.1A GI Results (AY)'!AF43,'B.G.R.1A GI Results (AY)'!AR43,'B.G.R.1A GI Results (AY)'!DD43,'B.G.R.1A GI Results (AY)'!DP43))+SUM('B.G.R.1B GI Results (UY)'!AF43,'B.G.R.1B GI Results (UY)'!AR43,'B.G.R.1B GI Results (UY)'!BD43,'B.G.R.1B GI Results (UY)'!BP43,'B.G.R.1B GI Results (UY)'!DD43,'B.G.R.1B GI Results (UY)'!DP43,'B.G.R.1B GI Results (UY)'!EB43,'B.G.R.1B GI Results (UY)'!EN43)</f>
        <v>0</v>
      </c>
      <c r="T22" s="132">
        <f>IF($C$6="Reinsurer",0,SUM('B.G.R.1A GI Results (AY)'!AG43,'B.G.R.1A GI Results (AY)'!AS43,'B.G.R.1A GI Results (AY)'!DE43,'B.G.R.1A GI Results (AY)'!DQ43))+SUM('B.G.R.1B GI Results (UY)'!AG43,'B.G.R.1B GI Results (UY)'!AS43,'B.G.R.1B GI Results (UY)'!BE43,'B.G.R.1B GI Results (UY)'!BQ43,'B.G.R.1B GI Results (UY)'!DE43,'B.G.R.1B GI Results (UY)'!DQ43,'B.G.R.1B GI Results (UY)'!EC43,'B.G.R.1B GI Results (UY)'!EO43)</f>
        <v>0</v>
      </c>
      <c r="U22" s="132">
        <f>IF($C$6="Reinsurer",0,SUM('B.G.R.1A GI Results (AY)'!AH43,'B.G.R.1A GI Results (AY)'!AT43,'B.G.R.1A GI Results (AY)'!DF43,'B.G.R.1A GI Results (AY)'!DR43))+SUM('B.G.R.1B GI Results (UY)'!AH43,'B.G.R.1B GI Results (UY)'!AT43,'B.G.R.1B GI Results (UY)'!BF43,'B.G.R.1B GI Results (UY)'!BR43,'B.G.R.1B GI Results (UY)'!DF43,'B.G.R.1B GI Results (UY)'!DR43,'B.G.R.1B GI Results (UY)'!ED43,'B.G.R.1B GI Results (UY)'!EP43)</f>
        <v>0</v>
      </c>
      <c r="V22" s="132">
        <f>IF($C$6="Reinsurer",0,SUM('B.G.R.1A GI Results (AY)'!AI43,'B.G.R.1A GI Results (AY)'!AU43,'B.G.R.1A GI Results (AY)'!DG43,'B.G.R.1A GI Results (AY)'!DS43))+SUM('B.G.R.1B GI Results (UY)'!AI43,'B.G.R.1B GI Results (UY)'!AU43,'B.G.R.1B GI Results (UY)'!BG43,'B.G.R.1B GI Results (UY)'!BS43,'B.G.R.1B GI Results (UY)'!DG43,'B.G.R.1B GI Results (UY)'!DS43,'B.G.R.1B GI Results (UY)'!EE43,'B.G.R.1B GI Results (UY)'!EQ43)</f>
        <v>0</v>
      </c>
      <c r="W22" s="132">
        <f>IF($C$6="Reinsurer",0,SUM('B.G.R.1A GI Results (AY)'!AJ43,'B.G.R.1A GI Results (AY)'!AV43,'B.G.R.1A GI Results (AY)'!DH43,'B.G.R.1A GI Results (AY)'!DT43))+SUM('B.G.R.1B GI Results (UY)'!AJ43,'B.G.R.1B GI Results (UY)'!AV43,'B.G.R.1B GI Results (UY)'!BH43,'B.G.R.1B GI Results (UY)'!BT43,'B.G.R.1B GI Results (UY)'!DH43,'B.G.R.1B GI Results (UY)'!DT43,'B.G.R.1B GI Results (UY)'!EF43,'B.G.R.1B GI Results (UY)'!ER43)</f>
        <v>0</v>
      </c>
      <c r="X22" s="132">
        <f>IF($C$6="Reinsurer",0,SUM('B.G.R.1A GI Results (AY)'!AK43,'B.G.R.1A GI Results (AY)'!AW43,'B.G.R.1A GI Results (AY)'!DI43,'B.G.R.1A GI Results (AY)'!DU43))+SUM('B.G.R.1B GI Results (UY)'!AK43,'B.G.R.1B GI Results (UY)'!AW43,'B.G.R.1B GI Results (UY)'!BI43,'B.G.R.1B GI Results (UY)'!BU43,'B.G.R.1B GI Results (UY)'!DI43,'B.G.R.1B GI Results (UY)'!DU43,'B.G.R.1B GI Results (UY)'!EG43,'B.G.R.1B GI Results (UY)'!ES43)</f>
        <v>0</v>
      </c>
      <c r="Y22" s="132">
        <f>IF($C$6="Reinsurer",0,SUM('B.G.R.1A GI Results (AY)'!AL43,'B.G.R.1A GI Results (AY)'!AX43,'B.G.R.1A GI Results (AY)'!DJ43,'B.G.R.1A GI Results (AY)'!DV43))+SUM('B.G.R.1B GI Results (UY)'!AL43,'B.G.R.1B GI Results (UY)'!AX43,'B.G.R.1B GI Results (UY)'!BJ43,'B.G.R.1B GI Results (UY)'!BV43,'B.G.R.1B GI Results (UY)'!DJ43,'B.G.R.1B GI Results (UY)'!DV43,'B.G.R.1B GI Results (UY)'!EH43,'B.G.R.1B GI Results (UY)'!ET43)</f>
        <v>0</v>
      </c>
      <c r="Z22" s="132">
        <f>IF($C$6="Reinsurer",0,SUM('B.G.R.1A GI Results (AY)'!AM43,'B.G.R.1A GI Results (AY)'!AY43,'B.G.R.1A GI Results (AY)'!DK43,'B.G.R.1A GI Results (AY)'!DW43))+SUM('B.G.R.1B GI Results (UY)'!AM43,'B.G.R.1B GI Results (UY)'!AY43,'B.G.R.1B GI Results (UY)'!BK43,'B.G.R.1B GI Results (UY)'!BW43,'B.G.R.1B GI Results (UY)'!DK43,'B.G.R.1B GI Results (UY)'!DW43,'B.G.R.1B GI Results (UY)'!EI43,'B.G.R.1B GI Results (UY)'!EU43)</f>
        <v>0</v>
      </c>
      <c r="AA22" s="132">
        <f>IF($C$6="Reinsurer",0,SUM('B.G.R.1A GI Results (AY)'!AN43,'B.G.R.1A GI Results (AY)'!AZ43,'B.G.R.1A GI Results (AY)'!DL43,'B.G.R.1A GI Results (AY)'!DX43))+SUM('B.G.R.1B GI Results (UY)'!AN43,'B.G.R.1B GI Results (UY)'!AZ43,'B.G.R.1B GI Results (UY)'!BL43,'B.G.R.1B GI Results (UY)'!BX43,'B.G.R.1B GI Results (UY)'!DL43,'B.G.R.1B GI Results (UY)'!DX43,'B.G.R.1B GI Results (UY)'!EJ43,'B.G.R.1B GI Results (UY)'!EV43)</f>
        <v>0</v>
      </c>
      <c r="AB22" s="132">
        <f>IF($C$6="Reinsurer",0,SUM('B.G.R.1A GI Results (AY)'!AO43,'B.G.R.1A GI Results (AY)'!BA43,'B.G.R.1A GI Results (AY)'!DM43,'B.G.R.1A GI Results (AY)'!DY43))+SUM('B.G.R.1B GI Results (UY)'!AO43,'B.G.R.1B GI Results (UY)'!BA43,'B.G.R.1B GI Results (UY)'!BM43,'B.G.R.1B GI Results (UY)'!BY43,'B.G.R.1B GI Results (UY)'!DM43,'B.G.R.1B GI Results (UY)'!DY43,'B.G.R.1B GI Results (UY)'!EK43,'B.G.R.1B GI Results (UY)'!EW43)</f>
        <v>0</v>
      </c>
      <c r="AC22" s="132">
        <f>IF($C$6="Reinsurer",0,SUM('B.G.R.1A GI Results (AY)'!AP43:AP43,'B.G.R.1A GI Results (AY)'!BB43:BB43,'B.G.R.1A GI Results (AY)'!DN43:DN43,'B.G.R.1A GI Results (AY)'!DZ43:DZ43))+SUM('B.G.R.1B GI Results (UY)'!AP43:AP43,'B.G.R.1B GI Results (UY)'!BB43:BB43,'B.G.R.1B GI Results (UY)'!BN43:BN43,'B.G.R.1B GI Results (UY)'!BZ43:BZ43,'B.G.R.1B GI Results (UY)'!DN43:DN43,'B.G.R.1B GI Results (UY)'!DZ43:DZ43,'B.G.R.1B GI Results (UY)'!EL43:EL43,'B.G.R.1B GI Results (UY)'!EX43:EX43)</f>
        <v>0</v>
      </c>
    </row>
    <row r="23" spans="2:29" ht="27" customHeight="1">
      <c r="B23" s="359" t="s">
        <v>499</v>
      </c>
      <c r="C23" s="128" t="s">
        <v>500</v>
      </c>
      <c r="D23" s="129">
        <f>SUM(F23:AC23)</f>
        <v>0</v>
      </c>
      <c r="E23" s="130"/>
      <c r="F23" s="131">
        <f>IF($C$6="Reinsurer",0,SUM('B.G.R.1A GI Results (AY)'!D47:G47,'B.G.R.1A GI Results (AY)'!CB47:CE47))</f>
        <v>0</v>
      </c>
      <c r="G23" s="132">
        <f>IF($C$6="Reinsurer",0,SUM('B.G.R.1A GI Results (AY)'!H47:I47,'B.G.R.1A GI Results (AY)'!CF47:CG47))</f>
        <v>0</v>
      </c>
      <c r="H23" s="132">
        <f>IF($C$6="Reinsurer",0,'B.G.R.1A GI Results (AY)'!J47+'B.G.R.1A GI Results (AY)'!CH47)</f>
        <v>0</v>
      </c>
      <c r="I23" s="132">
        <f>IF($C$6="Reinsurer",0,SUM('B.G.R.1A GI Results (AY)'!K47:N47,'B.G.R.1A GI Results (AY)'!CI47:CL47))</f>
        <v>0</v>
      </c>
      <c r="J23" s="132">
        <f>IF($C$6="Reinsurer",0,'B.G.R.1A GI Results (AY)'!O47+'B.G.R.1A GI Results (AY)'!CM47)</f>
        <v>0</v>
      </c>
      <c r="K23" s="132">
        <f>IF($C$6="Reinsurer",0,SUM('B.G.R.1A GI Results (AY)'!P47:R47,'B.G.R.1A GI Results (AY)'!CN47:CP47))</f>
        <v>0</v>
      </c>
      <c r="L23" s="132">
        <f>IF($C$6="Reinsurer",0,SUM('B.G.R.1A GI Results (AY)'!S47,'B.G.R.1A GI Results (AY)'!CQ47))</f>
        <v>0</v>
      </c>
      <c r="M23" s="132">
        <f>IF($C$6="Reinsurer",0,SUM('B.G.R.1A GI Results (AY)'!T47,'B.G.R.1A GI Results (AY)'!CR47))</f>
        <v>0</v>
      </c>
      <c r="N23" s="132">
        <f>IF($C$6="Reinsurer",0,SUM('B.G.R.1A GI Results (AY)'!U47:V47,'B.G.R.1A GI Results (AY)'!CS47:CT47))</f>
        <v>0</v>
      </c>
      <c r="O23" s="132">
        <f>IF($C$6="Reinsurer",0,SUM('B.G.R.1A GI Results (AY)'!W47:Y47,'B.G.R.1A GI Results (AY)'!CU47:CW47))</f>
        <v>0</v>
      </c>
      <c r="P23" s="132">
        <f>IF($C$6="Reinsurer",0,SUM('B.G.R.1A GI Results (AY)'!Z47,'B.G.R.1A GI Results (AY)'!CX47))</f>
        <v>0</v>
      </c>
      <c r="Q23" s="132">
        <f>IF($C$6="Reinsurer",0,SUM('B.G.R.1A GI Results (AY)'!AA47,'B.G.R.1A GI Results (AY)'!CY47))</f>
        <v>0</v>
      </c>
      <c r="R23" s="132">
        <f>IF($C$6="Reinsurer",0,SUM('B.G.R.1A GI Results (AY)'!AB47:AD47,'B.G.R.1A GI Results (AY)'!CZ47:DB47))</f>
        <v>0</v>
      </c>
      <c r="S23" s="132">
        <f>IF($C$6="Reinsurer",0,SUM('B.G.R.1A GI Results (AY)'!AF47,'B.G.R.1A GI Results (AY)'!AR47,'B.G.R.1A GI Results (AY)'!DD47,'B.G.R.1A GI Results (AY)'!DP47))+SUM('B.G.R.1B GI Results (UY)'!AF47,'B.G.R.1B GI Results (UY)'!AR47,'B.G.R.1B GI Results (UY)'!BD47,'B.G.R.1B GI Results (UY)'!BP47,'B.G.R.1B GI Results (UY)'!DD47,'B.G.R.1B GI Results (UY)'!DP47,'B.G.R.1B GI Results (UY)'!EB47,'B.G.R.1B GI Results (UY)'!EN47)</f>
        <v>0</v>
      </c>
      <c r="T23" s="132">
        <f>IF($C$6="Reinsurer",0,SUM('B.G.R.1A GI Results (AY)'!AG47,'B.G.R.1A GI Results (AY)'!AS47,'B.G.R.1A GI Results (AY)'!DE47,'B.G.R.1A GI Results (AY)'!DQ47))+SUM('B.G.R.1B GI Results (UY)'!AG47,'B.G.R.1B GI Results (UY)'!AS47,'B.G.R.1B GI Results (UY)'!BE47,'B.G.R.1B GI Results (UY)'!BQ47,'B.G.R.1B GI Results (UY)'!DE47,'B.G.R.1B GI Results (UY)'!DQ47,'B.G.R.1B GI Results (UY)'!EC47,'B.G.R.1B GI Results (UY)'!EO47)</f>
        <v>0</v>
      </c>
      <c r="U23" s="132">
        <f>IF($C$6="Reinsurer",0,SUM('B.G.R.1A GI Results (AY)'!AH47,'B.G.R.1A GI Results (AY)'!AT47,'B.G.R.1A GI Results (AY)'!DF47,'B.G.R.1A GI Results (AY)'!DR47))+SUM('B.G.R.1B GI Results (UY)'!AH47,'B.G.R.1B GI Results (UY)'!AT47,'B.G.R.1B GI Results (UY)'!BF47,'B.G.R.1B GI Results (UY)'!BR47,'B.G.R.1B GI Results (UY)'!DF47,'B.G.R.1B GI Results (UY)'!DR47,'B.G.R.1B GI Results (UY)'!ED47,'B.G.R.1B GI Results (UY)'!EP47)</f>
        <v>0</v>
      </c>
      <c r="V23" s="132">
        <f>IF($C$6="Reinsurer",0,SUM('B.G.R.1A GI Results (AY)'!AI47,'B.G.R.1A GI Results (AY)'!AU47,'B.G.R.1A GI Results (AY)'!DG47,'B.G.R.1A GI Results (AY)'!DS47))+SUM('B.G.R.1B GI Results (UY)'!AI47,'B.G.R.1B GI Results (UY)'!AU47,'B.G.R.1B GI Results (UY)'!BG47,'B.G.R.1B GI Results (UY)'!BS47,'B.G.R.1B GI Results (UY)'!DG47,'B.G.R.1B GI Results (UY)'!DS47,'B.G.R.1B GI Results (UY)'!EE47,'B.G.R.1B GI Results (UY)'!EQ47)</f>
        <v>0</v>
      </c>
      <c r="W23" s="132">
        <f>IF($C$6="Reinsurer",0,SUM('B.G.R.1A GI Results (AY)'!AJ47,'B.G.R.1A GI Results (AY)'!AV47,'B.G.R.1A GI Results (AY)'!DH47,'B.G.R.1A GI Results (AY)'!DT47))+SUM('B.G.R.1B GI Results (UY)'!AJ47,'B.G.R.1B GI Results (UY)'!AV47,'B.G.R.1B GI Results (UY)'!BH47,'B.G.R.1B GI Results (UY)'!BT47,'B.G.R.1B GI Results (UY)'!DH47,'B.G.R.1B GI Results (UY)'!DT47,'B.G.R.1B GI Results (UY)'!EF47,'B.G.R.1B GI Results (UY)'!ER47)</f>
        <v>0</v>
      </c>
      <c r="X23" s="132">
        <f>IF($C$6="Reinsurer",0,SUM('B.G.R.1A GI Results (AY)'!AK47,'B.G.R.1A GI Results (AY)'!AW47,'B.G.R.1A GI Results (AY)'!DI47,'B.G.R.1A GI Results (AY)'!DU47))+SUM('B.G.R.1B GI Results (UY)'!AK47,'B.G.R.1B GI Results (UY)'!AW47,'B.G.R.1B GI Results (UY)'!BI47,'B.G.R.1B GI Results (UY)'!BU47,'B.G.R.1B GI Results (UY)'!DI47,'B.G.R.1B GI Results (UY)'!DU47,'B.G.R.1B GI Results (UY)'!EG47,'B.G.R.1B GI Results (UY)'!ES47)</f>
        <v>0</v>
      </c>
      <c r="Y23" s="132">
        <f>IF($C$6="Reinsurer",0,SUM('B.G.R.1A GI Results (AY)'!AL47,'B.G.R.1A GI Results (AY)'!AX47,'B.G.R.1A GI Results (AY)'!DJ47,'B.G.R.1A GI Results (AY)'!DV47))+SUM('B.G.R.1B GI Results (UY)'!AL47,'B.G.R.1B GI Results (UY)'!AX47,'B.G.R.1B GI Results (UY)'!BJ47,'B.G.R.1B GI Results (UY)'!BV47,'B.G.R.1B GI Results (UY)'!DJ47,'B.G.R.1B GI Results (UY)'!DV47,'B.G.R.1B GI Results (UY)'!EH47,'B.G.R.1B GI Results (UY)'!ET47)</f>
        <v>0</v>
      </c>
      <c r="Z23" s="132">
        <f>IF($C$6="Reinsurer",0,SUM('B.G.R.1A GI Results (AY)'!AM47,'B.G.R.1A GI Results (AY)'!AY47,'B.G.R.1A GI Results (AY)'!DK47,'B.G.R.1A GI Results (AY)'!DW47))+SUM('B.G.R.1B GI Results (UY)'!AM47,'B.G.R.1B GI Results (UY)'!AY47,'B.G.R.1B GI Results (UY)'!BK47,'B.G.R.1B GI Results (UY)'!BW47,'B.G.R.1B GI Results (UY)'!DK47,'B.G.R.1B GI Results (UY)'!DW47,'B.G.R.1B GI Results (UY)'!EI47,'B.G.R.1B GI Results (UY)'!EU47)</f>
        <v>0</v>
      </c>
      <c r="AA23" s="132">
        <f>IF($C$6="Reinsurer",0,SUM('B.G.R.1A GI Results (AY)'!AN47,'B.G.R.1A GI Results (AY)'!AZ47,'B.G.R.1A GI Results (AY)'!DL47,'B.G.R.1A GI Results (AY)'!DX47))+SUM('B.G.R.1B GI Results (UY)'!AN47,'B.G.R.1B GI Results (UY)'!AZ47,'B.G.R.1B GI Results (UY)'!BL47,'B.G.R.1B GI Results (UY)'!BX47,'B.G.R.1B GI Results (UY)'!DL47,'B.G.R.1B GI Results (UY)'!DX47,'B.G.R.1B GI Results (UY)'!EJ47,'B.G.R.1B GI Results (UY)'!EV47)</f>
        <v>0</v>
      </c>
      <c r="AB23" s="132">
        <f>IF($C$6="Reinsurer",0,SUM('B.G.R.1A GI Results (AY)'!AO47,'B.G.R.1A GI Results (AY)'!BA47,'B.G.R.1A GI Results (AY)'!DM47,'B.G.R.1A GI Results (AY)'!DY47))+SUM('B.G.R.1B GI Results (UY)'!AO47,'B.G.R.1B GI Results (UY)'!BA47,'B.G.R.1B GI Results (UY)'!BM47,'B.G.R.1B GI Results (UY)'!BY47,'B.G.R.1B GI Results (UY)'!DM47,'B.G.R.1B GI Results (UY)'!DY47,'B.G.R.1B GI Results (UY)'!EK47,'B.G.R.1B GI Results (UY)'!EW47)</f>
        <v>0</v>
      </c>
      <c r="AC23" s="132">
        <f>IF($C$6="Reinsurer",0,SUM('B.G.R.1A GI Results (AY)'!AP47:AP47,'B.G.R.1A GI Results (AY)'!BB47:BB47,'B.G.R.1A GI Results (AY)'!DN47:DN47,'B.G.R.1A GI Results (AY)'!DZ47:DZ47))+SUM('B.G.R.1B GI Results (UY)'!AP47:AP47,'B.G.R.1B GI Results (UY)'!BB47:BB47,'B.G.R.1B GI Results (UY)'!BN47:BN47,'B.G.R.1B GI Results (UY)'!BZ47:BZ47,'B.G.R.1B GI Results (UY)'!DN47:DN47,'B.G.R.1B GI Results (UY)'!DZ47:DZ47,'B.G.R.1B GI Results (UY)'!EL47:EL47,'B.G.R.1B GI Results (UY)'!EX47:EX47)</f>
        <v>0</v>
      </c>
    </row>
    <row r="24" spans="2:29" ht="27" customHeight="1">
      <c r="B24" s="360" t="s">
        <v>501</v>
      </c>
      <c r="C24" s="128" t="s">
        <v>502</v>
      </c>
      <c r="D24" s="129">
        <f>SUM(F24:AC24)</f>
        <v>0</v>
      </c>
      <c r="E24" s="137"/>
      <c r="F24" s="138">
        <f>IF($C$6="Reinsurer",0,SUM('B.G.R.1A GI Results (AY)'!D49:G49,'B.G.R.1A GI Results (AY)'!CB49:CE49))</f>
        <v>0</v>
      </c>
      <c r="G24" s="138">
        <f>IF($C$6="Reinsurer",0,SUM('B.G.R.1A GI Results (AY)'!H49:I49,'B.G.R.1A GI Results (AY)'!CF49:CG49))</f>
        <v>0</v>
      </c>
      <c r="H24" s="138">
        <f>IF($C$6="Reinsurer",0,'B.G.R.1A GI Results (AY)'!J49+'B.G.R.1A GI Results (AY)'!CH49)</f>
        <v>0</v>
      </c>
      <c r="I24" s="138">
        <f>IF($C$6="Reinsurer",0,SUM('B.G.R.1A GI Results (AY)'!K49:N49,'B.G.R.1A GI Results (AY)'!CI49:CL49))</f>
        <v>0</v>
      </c>
      <c r="J24" s="138">
        <f>IF($C$6="Reinsurer",0,'B.G.R.1A GI Results (AY)'!O49+'B.G.R.1A GI Results (AY)'!CM49)</f>
        <v>0</v>
      </c>
      <c r="K24" s="138">
        <f>IF($C$6="Reinsurer",0,SUM('B.G.R.1A GI Results (AY)'!P49:R49,'B.G.R.1A GI Results (AY)'!CN49:CP49))</f>
        <v>0</v>
      </c>
      <c r="L24" s="138">
        <f>IF($C$6="Reinsurer",0,SUM('B.G.R.1A GI Results (AY)'!S49,'B.G.R.1A GI Results (AY)'!CQ49))</f>
        <v>0</v>
      </c>
      <c r="M24" s="138">
        <f>IF($C$6="Reinsurer",0,SUM('B.G.R.1A GI Results (AY)'!T49,'B.G.R.1A GI Results (AY)'!CR49))</f>
        <v>0</v>
      </c>
      <c r="N24" s="138">
        <f>IF($C$6="Reinsurer",0,SUM('B.G.R.1A GI Results (AY)'!U49:V49,'B.G.R.1A GI Results (AY)'!CS49:CT49))</f>
        <v>0</v>
      </c>
      <c r="O24" s="138">
        <f>IF($C$6="Reinsurer",0,SUM('B.G.R.1A GI Results (AY)'!W49:Y49,'B.G.R.1A GI Results (AY)'!CU49:CW49))</f>
        <v>0</v>
      </c>
      <c r="P24" s="138">
        <f>IF($C$6="Reinsurer",0,SUM('B.G.R.1A GI Results (AY)'!Z49,'B.G.R.1A GI Results (AY)'!CX49))</f>
        <v>0</v>
      </c>
      <c r="Q24" s="138">
        <f>IF($C$6="Reinsurer",0,SUM('B.G.R.1A GI Results (AY)'!AA49,'B.G.R.1A GI Results (AY)'!CY49))</f>
        <v>0</v>
      </c>
      <c r="R24" s="138">
        <f>IF($C$6="Reinsurer",0,SUM('B.G.R.1A GI Results (AY)'!AB49:AD49,'B.G.R.1A GI Results (AY)'!CZ49:DB49))</f>
        <v>0</v>
      </c>
      <c r="S24" s="138">
        <f>IF($C$6="Reinsurer",0,SUM('B.G.R.1A GI Results (AY)'!AF49,'B.G.R.1A GI Results (AY)'!AR49,'B.G.R.1A GI Results (AY)'!DD49,'B.G.R.1A GI Results (AY)'!DP49))+SUM('B.G.R.1B GI Results (UY)'!AF49,'B.G.R.1B GI Results (UY)'!AR49,'B.G.R.1B GI Results (UY)'!BD49,'B.G.R.1B GI Results (UY)'!BP49,'B.G.R.1B GI Results (UY)'!DD49,'B.G.R.1B GI Results (UY)'!DP49,'B.G.R.1B GI Results (UY)'!EB49,'B.G.R.1B GI Results (UY)'!EN49)</f>
        <v>0</v>
      </c>
      <c r="T24" s="138">
        <f>IF($C$6="Reinsurer",0,SUM('B.G.R.1A GI Results (AY)'!AG49,'B.G.R.1A GI Results (AY)'!AS49,'B.G.R.1A GI Results (AY)'!DE49,'B.G.R.1A GI Results (AY)'!DQ49))+SUM('B.G.R.1B GI Results (UY)'!AG49,'B.G.R.1B GI Results (UY)'!AS49,'B.G.R.1B GI Results (UY)'!BE49,'B.G.R.1B GI Results (UY)'!BQ49,'B.G.R.1B GI Results (UY)'!DE49,'B.G.R.1B GI Results (UY)'!DQ49,'B.G.R.1B GI Results (UY)'!EC49,'B.G.R.1B GI Results (UY)'!EO49)</f>
        <v>0</v>
      </c>
      <c r="U24" s="138">
        <f>IF($C$6="Reinsurer",0,SUM('B.G.R.1A GI Results (AY)'!AH49,'B.G.R.1A GI Results (AY)'!AT49,'B.G.R.1A GI Results (AY)'!DF49,'B.G.R.1A GI Results (AY)'!DR49))+SUM('B.G.R.1B GI Results (UY)'!AH49,'B.G.R.1B GI Results (UY)'!AT49,'B.G.R.1B GI Results (UY)'!BF49,'B.G.R.1B GI Results (UY)'!BR49,'B.G.R.1B GI Results (UY)'!DF49,'B.G.R.1B GI Results (UY)'!DR49,'B.G.R.1B GI Results (UY)'!ED49,'B.G.R.1B GI Results (UY)'!EP49)</f>
        <v>0</v>
      </c>
      <c r="V24" s="138">
        <f>IF($C$6="Reinsurer",0,SUM('B.G.R.1A GI Results (AY)'!AI49,'B.G.R.1A GI Results (AY)'!AU49,'B.G.R.1A GI Results (AY)'!DG49,'B.G.R.1A GI Results (AY)'!DS49))+SUM('B.G.R.1B GI Results (UY)'!AI49,'B.G.R.1B GI Results (UY)'!AU49,'B.G.R.1B GI Results (UY)'!BG49,'B.G.R.1B GI Results (UY)'!BS49,'B.G.R.1B GI Results (UY)'!DG49,'B.G.R.1B GI Results (UY)'!DS49,'B.G.R.1B GI Results (UY)'!EE49,'B.G.R.1B GI Results (UY)'!EQ49)</f>
        <v>0</v>
      </c>
      <c r="W24" s="138">
        <f>IF($C$6="Reinsurer",0,SUM('B.G.R.1A GI Results (AY)'!AJ49,'B.G.R.1A GI Results (AY)'!AV49,'B.G.R.1A GI Results (AY)'!DH49,'B.G.R.1A GI Results (AY)'!DT49))+SUM('B.G.R.1B GI Results (UY)'!AJ49,'B.G.R.1B GI Results (UY)'!AV49,'B.G.R.1B GI Results (UY)'!BH49,'B.G.R.1B GI Results (UY)'!BT49,'B.G.R.1B GI Results (UY)'!DH49,'B.G.R.1B GI Results (UY)'!DT49,'B.G.R.1B GI Results (UY)'!EF49,'B.G.R.1B GI Results (UY)'!ER49)</f>
        <v>0</v>
      </c>
      <c r="X24" s="138">
        <f>IF($C$6="Reinsurer",0,SUM('B.G.R.1A GI Results (AY)'!AK49,'B.G.R.1A GI Results (AY)'!AW49,'B.G.R.1A GI Results (AY)'!DI49,'B.G.R.1A GI Results (AY)'!DU49))+SUM('B.G.R.1B GI Results (UY)'!AK49,'B.G.R.1B GI Results (UY)'!AW49,'B.G.R.1B GI Results (UY)'!BI49,'B.G.R.1B GI Results (UY)'!BU49,'B.G.R.1B GI Results (UY)'!DI49,'B.G.R.1B GI Results (UY)'!DU49,'B.G.R.1B GI Results (UY)'!EG49,'B.G.R.1B GI Results (UY)'!ES49)</f>
        <v>0</v>
      </c>
      <c r="Y24" s="138">
        <f>IF($C$6="Reinsurer",0,SUM('B.G.R.1A GI Results (AY)'!AL49,'B.G.R.1A GI Results (AY)'!AX49,'B.G.R.1A GI Results (AY)'!DJ49,'B.G.R.1A GI Results (AY)'!DV49))+SUM('B.G.R.1B GI Results (UY)'!AL49,'B.G.R.1B GI Results (UY)'!AX49,'B.G.R.1B GI Results (UY)'!BJ49,'B.G.R.1B GI Results (UY)'!BV49,'B.G.R.1B GI Results (UY)'!DJ49,'B.G.R.1B GI Results (UY)'!DV49,'B.G.R.1B GI Results (UY)'!EH49,'B.G.R.1B GI Results (UY)'!ET49)</f>
        <v>0</v>
      </c>
      <c r="Z24" s="138">
        <f>IF($C$6="Reinsurer",0,SUM('B.G.R.1A GI Results (AY)'!AM49,'B.G.R.1A GI Results (AY)'!AY49,'B.G.R.1A GI Results (AY)'!DK49,'B.G.R.1A GI Results (AY)'!DW49))+SUM('B.G.R.1B GI Results (UY)'!AM49,'B.G.R.1B GI Results (UY)'!AY49,'B.G.R.1B GI Results (UY)'!BK49,'B.G.R.1B GI Results (UY)'!BW49,'B.G.R.1B GI Results (UY)'!DK49,'B.G.R.1B GI Results (UY)'!DW49,'B.G.R.1B GI Results (UY)'!EI49,'B.G.R.1B GI Results (UY)'!EU49)</f>
        <v>0</v>
      </c>
      <c r="AA24" s="138">
        <f>IF($C$6="Reinsurer",0,SUM('B.G.R.1A GI Results (AY)'!AN49,'B.G.R.1A GI Results (AY)'!AZ49,'B.G.R.1A GI Results (AY)'!DL49,'B.G.R.1A GI Results (AY)'!DX49))+SUM('B.G.R.1B GI Results (UY)'!AN49,'B.G.R.1B GI Results (UY)'!AZ49,'B.G.R.1B GI Results (UY)'!BL49,'B.G.R.1B GI Results (UY)'!BX49,'B.G.R.1B GI Results (UY)'!DL49,'B.G.R.1B GI Results (UY)'!DX49,'B.G.R.1B GI Results (UY)'!EJ49,'B.G.R.1B GI Results (UY)'!EV49)</f>
        <v>0</v>
      </c>
      <c r="AB24" s="138">
        <f>IF($C$6="Reinsurer",0,SUM('B.G.R.1A GI Results (AY)'!AO49,'B.G.R.1A GI Results (AY)'!BA49,'B.G.R.1A GI Results (AY)'!DM49,'B.G.R.1A GI Results (AY)'!DY49))+SUM('B.G.R.1B GI Results (UY)'!AO49,'B.G.R.1B GI Results (UY)'!BA49,'B.G.R.1B GI Results (UY)'!BM49,'B.G.R.1B GI Results (UY)'!BY49,'B.G.R.1B GI Results (UY)'!DM49,'B.G.R.1B GI Results (UY)'!DY49,'B.G.R.1B GI Results (UY)'!EK49,'B.G.R.1B GI Results (UY)'!EW49)</f>
        <v>0</v>
      </c>
      <c r="AC24" s="138">
        <f>IF($C$6="Reinsurer",0,SUM('B.G.R.1A GI Results (AY)'!AP49:AP49,'B.G.R.1A GI Results (AY)'!BB49:BB49,'B.G.R.1A GI Results (AY)'!DN49:DN49,'B.G.R.1A GI Results (AY)'!DZ49:DZ49))+SUM('B.G.R.1B GI Results (UY)'!AP49:AP49,'B.G.R.1B GI Results (UY)'!BB49:BB49,'B.G.R.1B GI Results (UY)'!BN49:BN49,'B.G.R.1B GI Results (UY)'!BZ49:BZ49,'B.G.R.1B GI Results (UY)'!DN49:DN49,'B.G.R.1B GI Results (UY)'!DZ49:DZ49,'B.G.R.1B GI Results (UY)'!EL49:EL49,'B.G.R.1B GI Results (UY)'!EX49:EX49)</f>
        <v>0</v>
      </c>
    </row>
    <row r="25" spans="2:29" ht="27" customHeight="1">
      <c r="B25" s="359" t="s">
        <v>503</v>
      </c>
      <c r="C25" s="128" t="s">
        <v>504</v>
      </c>
      <c r="D25" s="129">
        <f>SUM(F25:AC25)</f>
        <v>0</v>
      </c>
      <c r="E25" s="130"/>
      <c r="F25" s="131">
        <f>IF($C$6="Reinsurer",0,SUM('B.G.R.1A GI Results (AY)'!D50:G50,'B.G.R.1A GI Results (AY)'!CB50:CE50))</f>
        <v>0</v>
      </c>
      <c r="G25" s="132">
        <f>IF($C$6="Reinsurer",0,SUM('B.G.R.1A GI Results (AY)'!H50:I50,'B.G.R.1A GI Results (AY)'!CF50:CG50))</f>
        <v>0</v>
      </c>
      <c r="H25" s="132">
        <f>IF($C$6="Reinsurer",0,'B.G.R.1A GI Results (AY)'!J50+'B.G.R.1A GI Results (AY)'!CH50)</f>
        <v>0</v>
      </c>
      <c r="I25" s="132">
        <f>IF($C$6="Reinsurer",0,SUM('B.G.R.1A GI Results (AY)'!K50:N50,'B.G.R.1A GI Results (AY)'!CI50:CL50))</f>
        <v>0</v>
      </c>
      <c r="J25" s="132">
        <f>IF($C$6="Reinsurer",0,'B.G.R.1A GI Results (AY)'!O50+'B.G.R.1A GI Results (AY)'!CM50)</f>
        <v>0</v>
      </c>
      <c r="K25" s="132">
        <f>IF($C$6="Reinsurer",0,SUM('B.G.R.1A GI Results (AY)'!P50:R50,'B.G.R.1A GI Results (AY)'!CN50:CP50))</f>
        <v>0</v>
      </c>
      <c r="L25" s="132">
        <f>IF($C$6="Reinsurer",0,SUM('B.G.R.1A GI Results (AY)'!S50,'B.G.R.1A GI Results (AY)'!CQ50))</f>
        <v>0</v>
      </c>
      <c r="M25" s="132">
        <f>IF($C$6="Reinsurer",0,SUM('B.G.R.1A GI Results (AY)'!T50,'B.G.R.1A GI Results (AY)'!CR50))</f>
        <v>0</v>
      </c>
      <c r="N25" s="132">
        <f>IF($C$6="Reinsurer",0,SUM('B.G.R.1A GI Results (AY)'!U50:V50,'B.G.R.1A GI Results (AY)'!CS50:CT50))</f>
        <v>0</v>
      </c>
      <c r="O25" s="132">
        <f>IF($C$6="Reinsurer",0,SUM('B.G.R.1A GI Results (AY)'!W50:Y50,'B.G.R.1A GI Results (AY)'!CU50:CW50))</f>
        <v>0</v>
      </c>
      <c r="P25" s="132">
        <f>IF($C$6="Reinsurer",0,SUM('B.G.R.1A GI Results (AY)'!Z50,'B.G.R.1A GI Results (AY)'!CX50))</f>
        <v>0</v>
      </c>
      <c r="Q25" s="132">
        <f>IF($C$6="Reinsurer",0,SUM('B.G.R.1A GI Results (AY)'!AA50,'B.G.R.1A GI Results (AY)'!CY50))</f>
        <v>0</v>
      </c>
      <c r="R25" s="132">
        <f>IF($C$6="Reinsurer",0,SUM('B.G.R.1A GI Results (AY)'!AB50:AD50,'B.G.R.1A GI Results (AY)'!CZ50:DB50))</f>
        <v>0</v>
      </c>
      <c r="S25" s="132">
        <f>IF($C$6="Reinsurer",0,SUM('B.G.R.1A GI Results (AY)'!AF50,'B.G.R.1A GI Results (AY)'!AR50,'B.G.R.1A GI Results (AY)'!DD50,'B.G.R.1A GI Results (AY)'!DP50))+SUM('B.G.R.1B GI Results (UY)'!AF50,'B.G.R.1B GI Results (UY)'!AR50,'B.G.R.1B GI Results (UY)'!BD50,'B.G.R.1B GI Results (UY)'!BP50,'B.G.R.1B GI Results (UY)'!DD50,'B.G.R.1B GI Results (UY)'!DP50,'B.G.R.1B GI Results (UY)'!EB50,'B.G.R.1B GI Results (UY)'!EN50)</f>
        <v>0</v>
      </c>
      <c r="T25" s="132">
        <f>IF($C$6="Reinsurer",0,SUM('B.G.R.1A GI Results (AY)'!AG50,'B.G.R.1A GI Results (AY)'!AS50,'B.G.R.1A GI Results (AY)'!DE50,'B.G.R.1A GI Results (AY)'!DQ50))+SUM('B.G.R.1B GI Results (UY)'!AG50,'B.G.R.1B GI Results (UY)'!AS50,'B.G.R.1B GI Results (UY)'!BE50,'B.G.R.1B GI Results (UY)'!BQ50,'B.G.R.1B GI Results (UY)'!DE50,'B.G.R.1B GI Results (UY)'!DQ50,'B.G.R.1B GI Results (UY)'!EC50,'B.G.R.1B GI Results (UY)'!EO50)</f>
        <v>0</v>
      </c>
      <c r="U25" s="132">
        <f>IF($C$6="Reinsurer",0,SUM('B.G.R.1A GI Results (AY)'!AH50,'B.G.R.1A GI Results (AY)'!AT50,'B.G.R.1A GI Results (AY)'!DF50,'B.G.R.1A GI Results (AY)'!DR50))+SUM('B.G.R.1B GI Results (UY)'!AH50,'B.G.R.1B GI Results (UY)'!AT50,'B.G.R.1B GI Results (UY)'!BF50,'B.G.R.1B GI Results (UY)'!BR50,'B.G.R.1B GI Results (UY)'!DF50,'B.G.R.1B GI Results (UY)'!DR50,'B.G.R.1B GI Results (UY)'!ED50,'B.G.R.1B GI Results (UY)'!EP50)</f>
        <v>0</v>
      </c>
      <c r="V25" s="132">
        <f>IF($C$6="Reinsurer",0,SUM('B.G.R.1A GI Results (AY)'!AI50,'B.G.R.1A GI Results (AY)'!AU50,'B.G.R.1A GI Results (AY)'!DG50,'B.G.R.1A GI Results (AY)'!DS50))+SUM('B.G.R.1B GI Results (UY)'!AI50,'B.G.R.1B GI Results (UY)'!AU50,'B.G.R.1B GI Results (UY)'!BG50,'B.G.R.1B GI Results (UY)'!BS50,'B.G.R.1B GI Results (UY)'!DG50,'B.G.R.1B GI Results (UY)'!DS50,'B.G.R.1B GI Results (UY)'!EE50,'B.G.R.1B GI Results (UY)'!EQ50)</f>
        <v>0</v>
      </c>
      <c r="W25" s="132">
        <f>IF($C$6="Reinsurer",0,SUM('B.G.R.1A GI Results (AY)'!AJ50,'B.G.R.1A GI Results (AY)'!AV50,'B.G.R.1A GI Results (AY)'!DH50,'B.G.R.1A GI Results (AY)'!DT50))+SUM('B.G.R.1B GI Results (UY)'!AJ50,'B.G.R.1B GI Results (UY)'!AV50,'B.G.R.1B GI Results (UY)'!BH50,'B.G.R.1B GI Results (UY)'!BT50,'B.G.R.1B GI Results (UY)'!DH50,'B.G.R.1B GI Results (UY)'!DT50,'B.G.R.1B GI Results (UY)'!EF50,'B.G.R.1B GI Results (UY)'!ER50)</f>
        <v>0</v>
      </c>
      <c r="X25" s="132">
        <f>IF($C$6="Reinsurer",0,SUM('B.G.R.1A GI Results (AY)'!AK50,'B.G.R.1A GI Results (AY)'!AW50,'B.G.R.1A GI Results (AY)'!DI50,'B.G.R.1A GI Results (AY)'!DU50))+SUM('B.G.R.1B GI Results (UY)'!AK50,'B.G.R.1B GI Results (UY)'!AW50,'B.G.R.1B GI Results (UY)'!BI50,'B.G.R.1B GI Results (UY)'!BU50,'B.G.R.1B GI Results (UY)'!DI50,'B.G.R.1B GI Results (UY)'!DU50,'B.G.R.1B GI Results (UY)'!EG50,'B.G.R.1B GI Results (UY)'!ES50)</f>
        <v>0</v>
      </c>
      <c r="Y25" s="132">
        <f>IF($C$6="Reinsurer",0,SUM('B.G.R.1A GI Results (AY)'!AL50,'B.G.R.1A GI Results (AY)'!AX50,'B.G.R.1A GI Results (AY)'!DJ50,'B.G.R.1A GI Results (AY)'!DV50))+SUM('B.G.R.1B GI Results (UY)'!AL50,'B.G.R.1B GI Results (UY)'!AX50,'B.G.R.1B GI Results (UY)'!BJ50,'B.G.R.1B GI Results (UY)'!BV50,'B.G.R.1B GI Results (UY)'!DJ50,'B.G.R.1B GI Results (UY)'!DV50,'B.G.R.1B GI Results (UY)'!EH50,'B.G.R.1B GI Results (UY)'!ET50)</f>
        <v>0</v>
      </c>
      <c r="Z25" s="132">
        <f>IF($C$6="Reinsurer",0,SUM('B.G.R.1A GI Results (AY)'!AM50,'B.G.R.1A GI Results (AY)'!AY50,'B.G.R.1A GI Results (AY)'!DK50,'B.G.R.1A GI Results (AY)'!DW50))+SUM('B.G.R.1B GI Results (UY)'!AM50,'B.G.R.1B GI Results (UY)'!AY50,'B.G.R.1B GI Results (UY)'!BK50,'B.G.R.1B GI Results (UY)'!BW50,'B.G.R.1B GI Results (UY)'!DK50,'B.G.R.1B GI Results (UY)'!DW50,'B.G.R.1B GI Results (UY)'!EI50,'B.G.R.1B GI Results (UY)'!EU50)</f>
        <v>0</v>
      </c>
      <c r="AA25" s="132">
        <f>IF($C$6="Reinsurer",0,SUM('B.G.R.1A GI Results (AY)'!AN50,'B.G.R.1A GI Results (AY)'!AZ50,'B.G.R.1A GI Results (AY)'!DL50,'B.G.R.1A GI Results (AY)'!DX50))+SUM('B.G.R.1B GI Results (UY)'!AN50,'B.G.R.1B GI Results (UY)'!AZ50,'B.G.R.1B GI Results (UY)'!BL50,'B.G.R.1B GI Results (UY)'!BX50,'B.G.R.1B GI Results (UY)'!DL50,'B.G.R.1B GI Results (UY)'!DX50,'B.G.R.1B GI Results (UY)'!EJ50,'B.G.R.1B GI Results (UY)'!EV50)</f>
        <v>0</v>
      </c>
      <c r="AB25" s="132">
        <f>IF($C$6="Reinsurer",0,SUM('B.G.R.1A GI Results (AY)'!AO50,'B.G.R.1A GI Results (AY)'!BA50,'B.G.R.1A GI Results (AY)'!DM50,'B.G.R.1A GI Results (AY)'!DY50))+SUM('B.G.R.1B GI Results (UY)'!AO50,'B.G.R.1B GI Results (UY)'!BA50,'B.G.R.1B GI Results (UY)'!BM50,'B.G.R.1B GI Results (UY)'!BY50,'B.G.R.1B GI Results (UY)'!DM50,'B.G.R.1B GI Results (UY)'!DY50,'B.G.R.1B GI Results (UY)'!EK50,'B.G.R.1B GI Results (UY)'!EW50)</f>
        <v>0</v>
      </c>
      <c r="AC25" s="132">
        <f>IF($C$6="Reinsurer",0,SUM('B.G.R.1A GI Results (AY)'!AP50:AP50,'B.G.R.1A GI Results (AY)'!BB50:BB50,'B.G.R.1A GI Results (AY)'!DN50:DN50,'B.G.R.1A GI Results (AY)'!DZ50:DZ50))+SUM('B.G.R.1B GI Results (UY)'!AP50:AP50,'B.G.R.1B GI Results (UY)'!BB50:BB50,'B.G.R.1B GI Results (UY)'!BN50:BN50,'B.G.R.1B GI Results (UY)'!BZ50:BZ50,'B.G.R.1B GI Results (UY)'!DN50:DN50,'B.G.R.1B GI Results (UY)'!DZ50:DZ50,'B.G.R.1B GI Results (UY)'!EL50:EL50,'B.G.R.1B GI Results (UY)'!EX50:EX50)</f>
        <v>0</v>
      </c>
    </row>
    <row r="26" spans="2:29" ht="27" customHeight="1">
      <c r="B26" s="360" t="s">
        <v>505</v>
      </c>
      <c r="C26" s="128" t="s">
        <v>506</v>
      </c>
      <c r="D26" s="129">
        <f>SUM(F26:AC26)</f>
        <v>0</v>
      </c>
      <c r="E26" s="137"/>
      <c r="F26" s="138">
        <f>IF($C$6="Reinsurer",0,SUM('B.G.R.1A GI Results (AY)'!D51:G51,'B.G.R.1A GI Results (AY)'!CB51:CE51))</f>
        <v>0</v>
      </c>
      <c r="G26" s="138">
        <f>IF($C$6="Reinsurer",0,SUM('B.G.R.1A GI Results (AY)'!H51:I51,'B.G.R.1A GI Results (AY)'!CF51:CG51))</f>
        <v>0</v>
      </c>
      <c r="H26" s="138">
        <f>IF($C$6="Reinsurer",0,'B.G.R.1A GI Results (AY)'!J51+'B.G.R.1A GI Results (AY)'!CH51)</f>
        <v>0</v>
      </c>
      <c r="I26" s="138">
        <f>IF($C$6="Reinsurer",0,SUM('B.G.R.1A GI Results (AY)'!K51:N51,'B.G.R.1A GI Results (AY)'!CI51:CL51))</f>
        <v>0</v>
      </c>
      <c r="J26" s="138">
        <f>IF($C$6="Reinsurer",0,'B.G.R.1A GI Results (AY)'!O51+'B.G.R.1A GI Results (AY)'!CM51)</f>
        <v>0</v>
      </c>
      <c r="K26" s="138">
        <f>IF($C$6="Reinsurer",0,SUM('B.G.R.1A GI Results (AY)'!P51:R51,'B.G.R.1A GI Results (AY)'!CN51:CP51))</f>
        <v>0</v>
      </c>
      <c r="L26" s="138">
        <f>IF($C$6="Reinsurer",0,SUM('B.G.R.1A GI Results (AY)'!S51,'B.G.R.1A GI Results (AY)'!CQ51))</f>
        <v>0</v>
      </c>
      <c r="M26" s="138">
        <f>IF($C$6="Reinsurer",0,SUM('B.G.R.1A GI Results (AY)'!T51,'B.G.R.1A GI Results (AY)'!CR51))</f>
        <v>0</v>
      </c>
      <c r="N26" s="138">
        <f>IF($C$6="Reinsurer",0,SUM('B.G.R.1A GI Results (AY)'!U51:V51,'B.G.R.1A GI Results (AY)'!CS51:CT51))</f>
        <v>0</v>
      </c>
      <c r="O26" s="138">
        <f>IF($C$6="Reinsurer",0,SUM('B.G.R.1A GI Results (AY)'!W51:Y51,'B.G.R.1A GI Results (AY)'!CU51:CW51))</f>
        <v>0</v>
      </c>
      <c r="P26" s="138">
        <f>IF($C$6="Reinsurer",0,SUM('B.G.R.1A GI Results (AY)'!Z51,'B.G.R.1A GI Results (AY)'!CX51))</f>
        <v>0</v>
      </c>
      <c r="Q26" s="138">
        <f>IF($C$6="Reinsurer",0,SUM('B.G.R.1A GI Results (AY)'!AA51,'B.G.R.1A GI Results (AY)'!CY51))</f>
        <v>0</v>
      </c>
      <c r="R26" s="138">
        <f>IF($C$6="Reinsurer",0,SUM('B.G.R.1A GI Results (AY)'!AB51:AD51,'B.G.R.1A GI Results (AY)'!CZ51:DB51))</f>
        <v>0</v>
      </c>
      <c r="S26" s="138">
        <f>IF($C$6="Reinsurer",0,SUM('B.G.R.1A GI Results (AY)'!AF51,'B.G.R.1A GI Results (AY)'!AR51,'B.G.R.1A GI Results (AY)'!DD51,'B.G.R.1A GI Results (AY)'!DP51))+SUM('B.G.R.1B GI Results (UY)'!AF51,'B.G.R.1B GI Results (UY)'!AR51,'B.G.R.1B GI Results (UY)'!BD51,'B.G.R.1B GI Results (UY)'!BP51,'B.G.R.1B GI Results (UY)'!DD51,'B.G.R.1B GI Results (UY)'!DP51,'B.G.R.1B GI Results (UY)'!EB51,'B.G.R.1B GI Results (UY)'!EN51)</f>
        <v>0</v>
      </c>
      <c r="T26" s="138">
        <f>IF($C$6="Reinsurer",0,SUM('B.G.R.1A GI Results (AY)'!AG51,'B.G.R.1A GI Results (AY)'!AS51,'B.G.R.1A GI Results (AY)'!DE51,'B.G.R.1A GI Results (AY)'!DQ51))+SUM('B.G.R.1B GI Results (UY)'!AG51,'B.G.R.1B GI Results (UY)'!AS51,'B.G.R.1B GI Results (UY)'!BE51,'B.G.R.1B GI Results (UY)'!BQ51,'B.G.R.1B GI Results (UY)'!DE51,'B.G.R.1B GI Results (UY)'!DQ51,'B.G.R.1B GI Results (UY)'!EC51,'B.G.R.1B GI Results (UY)'!EO51)</f>
        <v>0</v>
      </c>
      <c r="U26" s="138">
        <f>IF($C$6="Reinsurer",0,SUM('B.G.R.1A GI Results (AY)'!AH51,'B.G.R.1A GI Results (AY)'!AT51,'B.G.R.1A GI Results (AY)'!DF51,'B.G.R.1A GI Results (AY)'!DR51))+SUM('B.G.R.1B GI Results (UY)'!AH51,'B.G.R.1B GI Results (UY)'!AT51,'B.G.R.1B GI Results (UY)'!BF51,'B.G.R.1B GI Results (UY)'!BR51,'B.G.R.1B GI Results (UY)'!DF51,'B.G.R.1B GI Results (UY)'!DR51,'B.G.R.1B GI Results (UY)'!ED51,'B.G.R.1B GI Results (UY)'!EP51)</f>
        <v>0</v>
      </c>
      <c r="V26" s="138">
        <f>IF($C$6="Reinsurer",0,SUM('B.G.R.1A GI Results (AY)'!AI51,'B.G.R.1A GI Results (AY)'!AU51,'B.G.R.1A GI Results (AY)'!DG51,'B.G.R.1A GI Results (AY)'!DS51))+SUM('B.G.R.1B GI Results (UY)'!AI51,'B.G.R.1B GI Results (UY)'!AU51,'B.G.R.1B GI Results (UY)'!BG51,'B.G.R.1B GI Results (UY)'!BS51,'B.G.R.1B GI Results (UY)'!DG51,'B.G.R.1B GI Results (UY)'!DS51,'B.G.R.1B GI Results (UY)'!EE51,'B.G.R.1B GI Results (UY)'!EQ51)</f>
        <v>0</v>
      </c>
      <c r="W26" s="138">
        <f>IF($C$6="Reinsurer",0,SUM('B.G.R.1A GI Results (AY)'!AJ51,'B.G.R.1A GI Results (AY)'!AV51,'B.G.R.1A GI Results (AY)'!DH51,'B.G.R.1A GI Results (AY)'!DT51))+SUM('B.G.R.1B GI Results (UY)'!AJ51,'B.G.R.1B GI Results (UY)'!AV51,'B.G.R.1B GI Results (UY)'!BH51,'B.G.R.1B GI Results (UY)'!BT51,'B.G.R.1B GI Results (UY)'!DH51,'B.G.R.1B GI Results (UY)'!DT51,'B.G.R.1B GI Results (UY)'!EF51,'B.G.R.1B GI Results (UY)'!ER51)</f>
        <v>0</v>
      </c>
      <c r="X26" s="138">
        <f>IF($C$6="Reinsurer",0,SUM('B.G.R.1A GI Results (AY)'!AK51,'B.G.R.1A GI Results (AY)'!AW51,'B.G.R.1A GI Results (AY)'!DI51,'B.G.R.1A GI Results (AY)'!DU51))+SUM('B.G.R.1B GI Results (UY)'!AK51,'B.G.R.1B GI Results (UY)'!AW51,'B.G.R.1B GI Results (UY)'!BI51,'B.G.R.1B GI Results (UY)'!BU51,'B.G.R.1B GI Results (UY)'!DI51,'B.G.R.1B GI Results (UY)'!DU51,'B.G.R.1B GI Results (UY)'!EG51,'B.G.R.1B GI Results (UY)'!ES51)</f>
        <v>0</v>
      </c>
      <c r="Y26" s="138">
        <f>IF($C$6="Reinsurer",0,SUM('B.G.R.1A GI Results (AY)'!AL51,'B.G.R.1A GI Results (AY)'!AX51,'B.G.R.1A GI Results (AY)'!DJ51,'B.G.R.1A GI Results (AY)'!DV51))+SUM('B.G.R.1B GI Results (UY)'!AL51,'B.G.R.1B GI Results (UY)'!AX51,'B.G.R.1B GI Results (UY)'!BJ51,'B.G.R.1B GI Results (UY)'!BV51,'B.G.R.1B GI Results (UY)'!DJ51,'B.G.R.1B GI Results (UY)'!DV51,'B.G.R.1B GI Results (UY)'!EH51,'B.G.R.1B GI Results (UY)'!ET51)</f>
        <v>0</v>
      </c>
      <c r="Z26" s="138">
        <f>IF($C$6="Reinsurer",0,SUM('B.G.R.1A GI Results (AY)'!AM51,'B.G.R.1A GI Results (AY)'!AY51,'B.G.R.1A GI Results (AY)'!DK51,'B.G.R.1A GI Results (AY)'!DW51))+SUM('B.G.R.1B GI Results (UY)'!AM51,'B.G.R.1B GI Results (UY)'!AY51,'B.G.R.1B GI Results (UY)'!BK51,'B.G.R.1B GI Results (UY)'!BW51,'B.G.R.1B GI Results (UY)'!DK51,'B.G.R.1B GI Results (UY)'!DW51,'B.G.R.1B GI Results (UY)'!EI51,'B.G.R.1B GI Results (UY)'!EU51)</f>
        <v>0</v>
      </c>
      <c r="AA26" s="138">
        <f>IF($C$6="Reinsurer",0,SUM('B.G.R.1A GI Results (AY)'!AN51,'B.G.R.1A GI Results (AY)'!AZ51,'B.G.R.1A GI Results (AY)'!DL51,'B.G.R.1A GI Results (AY)'!DX51))+SUM('B.G.R.1B GI Results (UY)'!AN51,'B.G.R.1B GI Results (UY)'!AZ51,'B.G.R.1B GI Results (UY)'!BL51,'B.G.R.1B GI Results (UY)'!BX51,'B.G.R.1B GI Results (UY)'!DL51,'B.G.R.1B GI Results (UY)'!DX51,'B.G.R.1B GI Results (UY)'!EJ51,'B.G.R.1B GI Results (UY)'!EV51)</f>
        <v>0</v>
      </c>
      <c r="AB26" s="138">
        <f>IF($C$6="Reinsurer",0,SUM('B.G.R.1A GI Results (AY)'!AO51,'B.G.R.1A GI Results (AY)'!BA51,'B.G.R.1A GI Results (AY)'!DM51,'B.G.R.1A GI Results (AY)'!DY51))+SUM('B.G.R.1B GI Results (UY)'!AO51,'B.G.R.1B GI Results (UY)'!BA51,'B.G.R.1B GI Results (UY)'!BM51,'B.G.R.1B GI Results (UY)'!BY51,'B.G.R.1B GI Results (UY)'!DM51,'B.G.R.1B GI Results (UY)'!DY51,'B.G.R.1B GI Results (UY)'!EK51,'B.G.R.1B GI Results (UY)'!EW51)</f>
        <v>0</v>
      </c>
      <c r="AC26" s="138">
        <f>IF($C$6="Reinsurer",0,SUM('B.G.R.1A GI Results (AY)'!AP51:AP51,'B.G.R.1A GI Results (AY)'!BB51:BB51,'B.G.R.1A GI Results (AY)'!DN51:DN51,'B.G.R.1A GI Results (AY)'!DZ51:DZ51))+SUM('B.G.R.1B GI Results (UY)'!AP51:AP51,'B.G.R.1B GI Results (UY)'!BB51:BB51,'B.G.R.1B GI Results (UY)'!BN51:BN51,'B.G.R.1B GI Results (UY)'!BZ51:BZ51,'B.G.R.1B GI Results (UY)'!DN51:DN51,'B.G.R.1B GI Results (UY)'!DZ51:DZ51,'B.G.R.1B GI Results (UY)'!EL51:EL51,'B.G.R.1B GI Results (UY)'!EX51:EX51)</f>
        <v>0</v>
      </c>
    </row>
    <row r="27" spans="2:29" ht="27" customHeight="1">
      <c r="B27" s="361" t="s">
        <v>507</v>
      </c>
      <c r="C27" s="128"/>
      <c r="D27" s="133"/>
      <c r="E27" s="134"/>
      <c r="F27" s="135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</row>
    <row r="28" spans="2:29" ht="27" customHeight="1">
      <c r="B28" s="359" t="s">
        <v>508</v>
      </c>
      <c r="C28" s="128" t="s">
        <v>509</v>
      </c>
      <c r="D28" s="139"/>
      <c r="E28" s="140"/>
      <c r="F28" s="135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</row>
    <row r="29" spans="2:29" ht="27" customHeight="1">
      <c r="B29" s="359" t="s">
        <v>510</v>
      </c>
      <c r="C29" s="128" t="s">
        <v>511</v>
      </c>
      <c r="D29" s="139"/>
      <c r="E29" s="140"/>
      <c r="F29" s="135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</row>
    <row r="30" spans="2:29" ht="27" customHeight="1">
      <c r="B30" s="359" t="s">
        <v>512</v>
      </c>
      <c r="C30" s="128" t="s">
        <v>513</v>
      </c>
      <c r="D30" s="139"/>
      <c r="E30" s="140"/>
      <c r="F30" s="135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</row>
    <row r="31" spans="2:29" ht="27" customHeight="1">
      <c r="B31" s="362" t="s">
        <v>514</v>
      </c>
      <c r="C31" s="128" t="s">
        <v>515</v>
      </c>
      <c r="D31" s="141">
        <f>SUM(D28:D30,D26)</f>
        <v>0</v>
      </c>
      <c r="E31" s="137"/>
      <c r="F31" s="135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</row>
    <row r="32" spans="2:29" ht="14.65" customHeight="1">
      <c r="C32" s="46"/>
      <c r="D32" s="46"/>
      <c r="E32" s="46"/>
    </row>
    <row r="33" spans="2:5" ht="14.65" customHeight="1">
      <c r="B33" s="53" t="s">
        <v>516</v>
      </c>
      <c r="C33" s="46"/>
      <c r="D33" s="46"/>
      <c r="E33" s="46"/>
    </row>
    <row r="34" spans="2:5" ht="14.65" customHeight="1">
      <c r="B34" s="363" t="s">
        <v>512</v>
      </c>
      <c r="C34" s="364"/>
      <c r="D34" s="119" t="str">
        <f>IF(D30&gt;0,"Commentary Required","OK")</f>
        <v>OK</v>
      </c>
      <c r="E34" s="46"/>
    </row>
    <row r="35" spans="2:5" ht="12.75" customHeight="1">
      <c r="B35" s="363" t="s">
        <v>195</v>
      </c>
      <c r="C35" s="364"/>
      <c r="D35" s="142"/>
      <c r="E35" s="46"/>
    </row>
    <row r="36" spans="2:5" ht="14.65" customHeight="1">
      <c r="C36" s="46"/>
      <c r="D36" s="46"/>
      <c r="E36" s="46"/>
    </row>
    <row r="37" spans="2:5" ht="14.65" customHeight="1">
      <c r="B37" s="46" t="s">
        <v>517</v>
      </c>
      <c r="C37" s="46"/>
      <c r="D37" s="46"/>
      <c r="E37" s="46"/>
    </row>
    <row r="38" spans="2:5" ht="14.65" customHeight="1">
      <c r="B38" s="363" t="s">
        <v>508</v>
      </c>
      <c r="C38" s="364"/>
      <c r="D38" s="119" t="str">
        <f>IF(ISBLANK(D28),"Error","OK")</f>
        <v>Error</v>
      </c>
      <c r="E38" s="46"/>
    </row>
    <row r="39" spans="2:5" ht="14.65" customHeight="1">
      <c r="B39" s="363" t="s">
        <v>510</v>
      </c>
      <c r="C39" s="364"/>
      <c r="D39" s="119" t="str">
        <f>IF(ISBLANK(D29),"Error","OK")</f>
        <v>Error</v>
      </c>
      <c r="E39" s="46"/>
    </row>
    <row r="40" spans="2:5" ht="14.65" customHeight="1">
      <c r="B40" s="363" t="s">
        <v>512</v>
      </c>
      <c r="C40" s="364"/>
      <c r="D40" s="119" t="str">
        <f>IF(ISBLANK(D30),"Error","OK")</f>
        <v>Error</v>
      </c>
      <c r="E40" s="46"/>
    </row>
    <row r="41" spans="2:5">
      <c r="C41" s="46"/>
      <c r="D41" s="46"/>
    </row>
  </sheetData>
  <sheetProtection insertHyperlinks="0"/>
  <mergeCells count="25">
    <mergeCell ref="Y15:Y16"/>
    <mergeCell ref="Z15:Z16"/>
    <mergeCell ref="S14:AC14"/>
    <mergeCell ref="F15:F16"/>
    <mergeCell ref="G15:G16"/>
    <mergeCell ref="H15:J15"/>
    <mergeCell ref="K15:K16"/>
    <mergeCell ref="L15:L16"/>
    <mergeCell ref="M15:M16"/>
    <mergeCell ref="N15:O15"/>
    <mergeCell ref="P15:Q15"/>
    <mergeCell ref="R15:R16"/>
    <mergeCell ref="AA15:AB15"/>
    <mergeCell ref="AC15:AC16"/>
    <mergeCell ref="S15:S16"/>
    <mergeCell ref="T15:T16"/>
    <mergeCell ref="U15:W15"/>
    <mergeCell ref="X15:X16"/>
    <mergeCell ref="C6:F6"/>
    <mergeCell ref="C7:F7"/>
    <mergeCell ref="C8:F8"/>
    <mergeCell ref="B13:C13"/>
    <mergeCell ref="B14:C17"/>
    <mergeCell ref="D14:D16"/>
    <mergeCell ref="F14:R14"/>
  </mergeCells>
  <phoneticPr fontId="37" type="noConversion"/>
  <conditionalFormatting sqref="D34">
    <cfRule type="cellIs" dxfId="35" priority="4" operator="equal">
      <formula>"OK"</formula>
    </cfRule>
    <cfRule type="expression" dxfId="34" priority="5">
      <formula>OR(D34="Error",D34="ERROR")</formula>
    </cfRule>
    <cfRule type="cellIs" dxfId="33" priority="6" operator="equal">
      <formula>"Commentary Required"</formula>
    </cfRule>
  </conditionalFormatting>
  <conditionalFormatting sqref="D38:D40">
    <cfRule type="cellIs" dxfId="32" priority="1" operator="equal">
      <formula>"OK"</formula>
    </cfRule>
    <cfRule type="expression" dxfId="31" priority="2">
      <formula>OR(D38="Error",D38="ERROR")</formula>
    </cfRule>
    <cfRule type="cellIs" dxfId="30" priority="3" operator="equal">
      <formula>"Warning"</formula>
    </cfRule>
  </conditionalFormatting>
  <conditionalFormatting sqref="F19:R26">
    <cfRule type="expression" dxfId="29" priority="7">
      <formula>$C$6="Reinsurer"</formula>
    </cfRule>
  </conditionalFormatting>
  <dataValidations count="3">
    <dataValidation type="whole" allowBlank="1" showInputMessage="1" showErrorMessage="1" sqref="C8:F8" xr:uid="{17830097-3A94-4B63-AD46-CA8898CF0A9E}">
      <formula1>1900</formula1>
      <formula2>2500</formula2>
    </dataValidation>
    <dataValidation type="decimal" allowBlank="1" showInputMessage="1" showErrorMessage="1" errorTitle="Error" error="Please enter a number of +/- 11 digits" sqref="D28:D30" xr:uid="{DE4FB5FC-814D-4A62-B18E-22DBC6C12DEE}">
      <formula1>-99999999999</formula1>
      <formula2>99999999999</formula2>
    </dataValidation>
    <dataValidation type="list" allowBlank="1" showInputMessage="1" showErrorMessage="1" sqref="C7:F7" xr:uid="{21ADC89C-64EE-4655-B069-622A993C21A1}">
      <formula1>"1, 2, 3, 4, 5, 6, 7, 8, 9, 10, 11, 12"</formula1>
    </dataValidation>
  </dataValidations>
  <pageMargins left="0.7" right="0.7" top="0.75" bottom="0.75" header="0.3" footer="0.3"/>
  <pageSetup paperSize="9" scale="23" orientation="landscape" r:id="rId1"/>
  <drawing r:id="rId2"/>
  <legacyDrawing r:id="rId3"/>
  <controls>
    <mc:AlternateContent xmlns:mc="http://schemas.openxmlformats.org/markup-compatibility/2006">
      <mc:Choice Requires="x14">
        <control shapeId="13313" r:id="rId4" name="BGR1_Clear_Worksheet">
          <controlPr defaultSize="0" autoLine="0" r:id="rId5">
            <anchor moveWithCells="1">
              <from>
                <xdr:col>4</xdr:col>
                <xdr:colOff>57150</xdr:colOff>
                <xdr:row>2</xdr:row>
                <xdr:rowOff>57150</xdr:rowOff>
              </from>
              <to>
                <xdr:col>6</xdr:col>
                <xdr:colOff>257175</xdr:colOff>
                <xdr:row>4</xdr:row>
                <xdr:rowOff>0</xdr:rowOff>
              </to>
            </anchor>
          </controlPr>
        </control>
      </mc:Choice>
      <mc:Fallback>
        <control shapeId="13313" r:id="rId4" name="BGR1_Clear_Worksheet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79400-56FD-4937-848E-AEA5F59A6351}">
  <sheetPr codeName="Sheet19">
    <pageSetUpPr autoPageBreaks="0" fitToPage="1"/>
  </sheetPr>
  <dimension ref="A1:FE147"/>
  <sheetViews>
    <sheetView showGridLines="0" topLeftCell="B1" zoomScale="80" zoomScaleNormal="80" workbookViewId="0">
      <selection activeCell="B1" sqref="B1"/>
    </sheetView>
  </sheetViews>
  <sheetFormatPr defaultColWidth="8.42578125" defaultRowHeight="12.75"/>
  <cols>
    <col min="1" max="1" width="2.42578125" style="46" hidden="1" customWidth="1"/>
    <col min="2" max="2" width="78.7109375" style="46" customWidth="1"/>
    <col min="3" max="3" width="23.5703125" style="45" customWidth="1"/>
    <col min="4" max="156" width="20.28515625" style="46" customWidth="1"/>
    <col min="157" max="157" width="3.42578125" style="46" customWidth="1"/>
    <col min="158" max="16384" width="8.42578125" style="46"/>
  </cols>
  <sheetData>
    <row r="1" spans="1:161" s="41" customFormat="1" ht="17.25" customHeight="1">
      <c r="B1" s="42" t="s">
        <v>518</v>
      </c>
      <c r="C1" s="329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42"/>
      <c r="DV1" s="42"/>
      <c r="DW1" s="42"/>
      <c r="DX1" s="42"/>
      <c r="DY1" s="42"/>
      <c r="DZ1" s="42"/>
      <c r="EA1" s="42"/>
      <c r="EB1" s="42"/>
      <c r="EC1" s="42"/>
      <c r="ED1" s="42"/>
      <c r="EE1" s="42"/>
      <c r="EF1" s="42"/>
      <c r="EG1" s="42"/>
      <c r="EH1" s="42"/>
      <c r="EI1" s="42"/>
      <c r="EJ1" s="42"/>
      <c r="EK1" s="42"/>
      <c r="EL1" s="42"/>
      <c r="EM1" s="42"/>
      <c r="EN1" s="42"/>
      <c r="EO1" s="42"/>
      <c r="EP1" s="42"/>
      <c r="EQ1" s="42"/>
      <c r="ER1" s="42"/>
      <c r="ES1" s="42"/>
      <c r="ET1" s="42"/>
      <c r="EU1" s="42"/>
      <c r="EV1" s="42"/>
      <c r="EW1" s="42"/>
      <c r="EX1" s="42"/>
      <c r="EY1" s="42"/>
      <c r="EZ1" s="42"/>
      <c r="FA1" s="42"/>
      <c r="FB1" s="46"/>
      <c r="FC1" s="46"/>
      <c r="FD1" s="46"/>
    </row>
    <row r="2" spans="1:161" s="41" customFormat="1" ht="15" customHeight="1">
      <c r="B2" s="330" t="s">
        <v>16</v>
      </c>
      <c r="C2" s="331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</row>
    <row r="3" spans="1:161" s="41" customFormat="1" ht="15" customHeight="1">
      <c r="B3" s="330" t="s">
        <v>17</v>
      </c>
      <c r="C3" s="333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46"/>
    </row>
    <row r="4" spans="1:161" s="41" customFormat="1" ht="15" customHeight="1">
      <c r="B4" s="330" t="s">
        <v>18</v>
      </c>
      <c r="C4" s="331"/>
      <c r="D4" s="8"/>
      <c r="E4" s="365"/>
      <c r="F4" s="8"/>
      <c r="G4" s="8"/>
      <c r="H4" s="8"/>
      <c r="I4" s="8"/>
      <c r="J4" s="8"/>
      <c r="K4" s="8"/>
      <c r="L4" s="8"/>
      <c r="M4" s="8"/>
      <c r="N4" s="8"/>
      <c r="O4" s="8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</row>
    <row r="5" spans="1:161" ht="15" customHeight="1">
      <c r="A5" s="41"/>
      <c r="B5" s="44"/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FE5" s="44"/>
    </row>
    <row r="6" spans="1:161" s="47" customFormat="1" ht="15" customHeight="1">
      <c r="B6" s="366" t="s">
        <v>464</v>
      </c>
      <c r="C6" s="537"/>
      <c r="D6" s="537"/>
      <c r="E6" s="48"/>
      <c r="F6" s="367"/>
    </row>
    <row r="7" spans="1:161" s="47" customFormat="1" ht="15" customHeight="1">
      <c r="B7" s="366" t="s">
        <v>465</v>
      </c>
      <c r="C7" s="537"/>
      <c r="D7" s="537"/>
      <c r="E7" s="48"/>
    </row>
    <row r="8" spans="1:161" ht="15" customHeight="1">
      <c r="B8" s="339" t="s">
        <v>19</v>
      </c>
      <c r="D8" s="335"/>
      <c r="E8" s="335"/>
      <c r="F8" s="336"/>
      <c r="G8" s="337"/>
      <c r="H8" s="49"/>
      <c r="I8" s="338"/>
      <c r="J8" s="338"/>
      <c r="K8" s="49"/>
      <c r="L8" s="335"/>
      <c r="M8" s="335"/>
      <c r="N8" s="335"/>
      <c r="O8" s="335"/>
      <c r="P8" s="335"/>
    </row>
    <row r="9" spans="1:161" ht="15" customHeight="1">
      <c r="B9" s="340" t="s">
        <v>519</v>
      </c>
      <c r="C9" s="368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</row>
    <row r="10" spans="1:161" ht="15" customHeight="1">
      <c r="B10" s="342"/>
      <c r="D10" s="343"/>
    </row>
    <row r="11" spans="1:161" ht="27" customHeight="1">
      <c r="B11" s="522" t="s">
        <v>26</v>
      </c>
      <c r="C11" s="523"/>
      <c r="D11" s="347" t="s">
        <v>467</v>
      </c>
      <c r="E11" s="347" t="s">
        <v>28</v>
      </c>
      <c r="F11" s="347" t="s">
        <v>29</v>
      </c>
      <c r="G11" s="347" t="s">
        <v>30</v>
      </c>
      <c r="H11" s="347" t="s">
        <v>31</v>
      </c>
      <c r="I11" s="347" t="s">
        <v>32</v>
      </c>
      <c r="J11" s="347" t="s">
        <v>33</v>
      </c>
      <c r="K11" s="347" t="s">
        <v>34</v>
      </c>
      <c r="L11" s="347" t="s">
        <v>35</v>
      </c>
      <c r="M11" s="347" t="s">
        <v>36</v>
      </c>
      <c r="N11" s="347" t="s">
        <v>37</v>
      </c>
      <c r="O11" s="347" t="s">
        <v>38</v>
      </c>
      <c r="P11" s="347" t="s">
        <v>39</v>
      </c>
      <c r="Q11" s="347" t="s">
        <v>40</v>
      </c>
      <c r="R11" s="347" t="s">
        <v>41</v>
      </c>
      <c r="S11" s="347" t="s">
        <v>42</v>
      </c>
      <c r="T11" s="347" t="s">
        <v>43</v>
      </c>
      <c r="U11" s="347" t="s">
        <v>44</v>
      </c>
      <c r="V11" s="347" t="s">
        <v>45</v>
      </c>
      <c r="W11" s="347" t="s">
        <v>468</v>
      </c>
      <c r="X11" s="347" t="s">
        <v>469</v>
      </c>
      <c r="Y11" s="347" t="s">
        <v>470</v>
      </c>
      <c r="Z11" s="347" t="s">
        <v>471</v>
      </c>
      <c r="AA11" s="347" t="s">
        <v>472</v>
      </c>
      <c r="AB11" s="347" t="s">
        <v>473</v>
      </c>
      <c r="AC11" s="347" t="s">
        <v>520</v>
      </c>
      <c r="AD11" s="347" t="s">
        <v>521</v>
      </c>
      <c r="AE11" s="347" t="s">
        <v>522</v>
      </c>
      <c r="AF11" s="347" t="s">
        <v>523</v>
      </c>
      <c r="AG11" s="347" t="s">
        <v>524</v>
      </c>
      <c r="AH11" s="347" t="s">
        <v>525</v>
      </c>
      <c r="AI11" s="347" t="s">
        <v>526</v>
      </c>
      <c r="AJ11" s="347" t="s">
        <v>527</v>
      </c>
      <c r="AK11" s="347" t="s">
        <v>528</v>
      </c>
      <c r="AL11" s="347" t="s">
        <v>529</v>
      </c>
      <c r="AM11" s="347" t="s">
        <v>530</v>
      </c>
      <c r="AN11" s="347" t="s">
        <v>531</v>
      </c>
      <c r="AO11" s="347" t="s">
        <v>532</v>
      </c>
      <c r="AP11" s="347" t="s">
        <v>533</v>
      </c>
      <c r="AQ11" s="347" t="s">
        <v>534</v>
      </c>
      <c r="AR11" s="347" t="s">
        <v>535</v>
      </c>
      <c r="AS11" s="347" t="s">
        <v>536</v>
      </c>
      <c r="AT11" s="347" t="s">
        <v>537</v>
      </c>
      <c r="AU11" s="347" t="s">
        <v>538</v>
      </c>
      <c r="AV11" s="347" t="s">
        <v>539</v>
      </c>
      <c r="AW11" s="347" t="s">
        <v>540</v>
      </c>
      <c r="AX11" s="347" t="s">
        <v>541</v>
      </c>
      <c r="AY11" s="347" t="s">
        <v>542</v>
      </c>
      <c r="AZ11" s="347" t="s">
        <v>543</v>
      </c>
      <c r="BA11" s="347" t="s">
        <v>544</v>
      </c>
      <c r="BB11" s="347" t="s">
        <v>545</v>
      </c>
      <c r="BC11" s="347" t="s">
        <v>546</v>
      </c>
      <c r="BD11" s="347" t="s">
        <v>547</v>
      </c>
      <c r="BE11" s="347" t="s">
        <v>548</v>
      </c>
      <c r="BF11" s="347" t="s">
        <v>549</v>
      </c>
      <c r="BG11" s="347" t="s">
        <v>550</v>
      </c>
      <c r="BH11" s="347" t="s">
        <v>551</v>
      </c>
      <c r="BI11" s="347" t="s">
        <v>552</v>
      </c>
      <c r="BJ11" s="347" t="s">
        <v>553</v>
      </c>
      <c r="BK11" s="347" t="s">
        <v>554</v>
      </c>
      <c r="BL11" s="347" t="s">
        <v>555</v>
      </c>
      <c r="BM11" s="347" t="s">
        <v>556</v>
      </c>
      <c r="BN11" s="347" t="s">
        <v>557</v>
      </c>
      <c r="BO11" s="347" t="s">
        <v>558</v>
      </c>
      <c r="BP11" s="347" t="s">
        <v>559</v>
      </c>
      <c r="BQ11" s="347" t="s">
        <v>560</v>
      </c>
      <c r="BR11" s="347" t="s">
        <v>561</v>
      </c>
      <c r="BS11" s="347" t="s">
        <v>562</v>
      </c>
      <c r="BT11" s="347" t="s">
        <v>563</v>
      </c>
      <c r="BU11" s="347" t="s">
        <v>564</v>
      </c>
      <c r="BV11" s="347" t="s">
        <v>565</v>
      </c>
      <c r="BW11" s="347" t="s">
        <v>566</v>
      </c>
      <c r="BX11" s="347" t="s">
        <v>567</v>
      </c>
      <c r="BY11" s="347" t="s">
        <v>568</v>
      </c>
      <c r="BZ11" s="347" t="s">
        <v>569</v>
      </c>
      <c r="CA11" s="347" t="s">
        <v>570</v>
      </c>
      <c r="CB11" s="347" t="s">
        <v>571</v>
      </c>
      <c r="CC11" s="347" t="s">
        <v>572</v>
      </c>
      <c r="CD11" s="347" t="s">
        <v>573</v>
      </c>
      <c r="CE11" s="347" t="s">
        <v>574</v>
      </c>
      <c r="CF11" s="347" t="s">
        <v>575</v>
      </c>
      <c r="CG11" s="347" t="s">
        <v>576</v>
      </c>
      <c r="CH11" s="347" t="s">
        <v>577</v>
      </c>
      <c r="CI11" s="347" t="s">
        <v>578</v>
      </c>
      <c r="CJ11" s="347" t="s">
        <v>579</v>
      </c>
      <c r="CK11" s="347" t="s">
        <v>580</v>
      </c>
      <c r="CL11" s="347" t="s">
        <v>581</v>
      </c>
      <c r="CM11" s="347" t="s">
        <v>582</v>
      </c>
      <c r="CN11" s="347" t="s">
        <v>583</v>
      </c>
      <c r="CO11" s="347" t="s">
        <v>584</v>
      </c>
      <c r="CP11" s="347" t="s">
        <v>585</v>
      </c>
      <c r="CQ11" s="347" t="s">
        <v>586</v>
      </c>
      <c r="CR11" s="347" t="s">
        <v>587</v>
      </c>
      <c r="CS11" s="347" t="s">
        <v>588</v>
      </c>
      <c r="CT11" s="347" t="s">
        <v>589</v>
      </c>
      <c r="CU11" s="347" t="s">
        <v>590</v>
      </c>
      <c r="CV11" s="347" t="s">
        <v>591</v>
      </c>
      <c r="CW11" s="347" t="s">
        <v>592</v>
      </c>
      <c r="CX11" s="347" t="s">
        <v>593</v>
      </c>
      <c r="CY11" s="347" t="s">
        <v>594</v>
      </c>
      <c r="CZ11" s="347" t="s">
        <v>595</v>
      </c>
      <c r="DA11" s="347" t="s">
        <v>596</v>
      </c>
      <c r="DB11" s="347" t="s">
        <v>597</v>
      </c>
      <c r="DC11" s="347" t="s">
        <v>598</v>
      </c>
      <c r="DD11" s="347" t="s">
        <v>599</v>
      </c>
      <c r="DE11" s="347" t="s">
        <v>600</v>
      </c>
      <c r="DF11" s="347" t="s">
        <v>601</v>
      </c>
      <c r="DG11" s="347" t="s">
        <v>602</v>
      </c>
      <c r="DH11" s="347" t="s">
        <v>603</v>
      </c>
      <c r="DI11" s="347" t="s">
        <v>604</v>
      </c>
      <c r="DJ11" s="347" t="s">
        <v>605</v>
      </c>
      <c r="DK11" s="347" t="s">
        <v>606</v>
      </c>
      <c r="DL11" s="347" t="s">
        <v>607</v>
      </c>
      <c r="DM11" s="347" t="s">
        <v>608</v>
      </c>
      <c r="DN11" s="347" t="s">
        <v>609</v>
      </c>
      <c r="DO11" s="347" t="s">
        <v>610</v>
      </c>
      <c r="DP11" s="347" t="s">
        <v>611</v>
      </c>
      <c r="DQ11" s="347" t="s">
        <v>612</v>
      </c>
      <c r="DR11" s="347" t="s">
        <v>613</v>
      </c>
      <c r="DS11" s="347" t="s">
        <v>614</v>
      </c>
      <c r="DT11" s="347" t="s">
        <v>615</v>
      </c>
      <c r="DU11" s="347" t="s">
        <v>616</v>
      </c>
      <c r="DV11" s="347" t="s">
        <v>617</v>
      </c>
      <c r="DW11" s="347" t="s">
        <v>618</v>
      </c>
      <c r="DX11" s="347" t="s">
        <v>619</v>
      </c>
      <c r="DY11" s="347" t="s">
        <v>620</v>
      </c>
      <c r="DZ11" s="347" t="s">
        <v>621</v>
      </c>
      <c r="EA11" s="347" t="s">
        <v>622</v>
      </c>
      <c r="EB11" s="347" t="s">
        <v>623</v>
      </c>
      <c r="EC11" s="347" t="s">
        <v>624</v>
      </c>
      <c r="ED11" s="347" t="s">
        <v>625</v>
      </c>
      <c r="EE11" s="347" t="s">
        <v>626</v>
      </c>
      <c r="EF11" s="347" t="s">
        <v>627</v>
      </c>
      <c r="EG11" s="347" t="s">
        <v>628</v>
      </c>
      <c r="EH11" s="347" t="s">
        <v>629</v>
      </c>
      <c r="EI11" s="347" t="s">
        <v>630</v>
      </c>
      <c r="EJ11" s="347" t="s">
        <v>631</v>
      </c>
      <c r="EK11" s="347" t="s">
        <v>632</v>
      </c>
      <c r="EL11" s="347" t="s">
        <v>633</v>
      </c>
      <c r="EM11" s="347" t="s">
        <v>634</v>
      </c>
      <c r="EN11" s="347" t="s">
        <v>635</v>
      </c>
      <c r="EO11" s="347" t="s">
        <v>636</v>
      </c>
      <c r="EP11" s="347" t="s">
        <v>637</v>
      </c>
      <c r="EQ11" s="347" t="s">
        <v>638</v>
      </c>
      <c r="ER11" s="347" t="s">
        <v>639</v>
      </c>
      <c r="ES11" s="347" t="s">
        <v>640</v>
      </c>
      <c r="ET11" s="347" t="s">
        <v>641</v>
      </c>
      <c r="EU11" s="347" t="s">
        <v>642</v>
      </c>
      <c r="EV11" s="347" t="s">
        <v>643</v>
      </c>
      <c r="EW11" s="347" t="s">
        <v>644</v>
      </c>
      <c r="EX11" s="347" t="s">
        <v>645</v>
      </c>
      <c r="EY11" s="347" t="s">
        <v>646</v>
      </c>
      <c r="EZ11" s="347" t="s">
        <v>647</v>
      </c>
    </row>
    <row r="12" spans="1:161" s="53" customFormat="1" ht="27" customHeight="1">
      <c r="B12" s="524" t="s">
        <v>204</v>
      </c>
      <c r="C12" s="525"/>
      <c r="D12" s="533" t="s">
        <v>648</v>
      </c>
      <c r="E12" s="534"/>
      <c r="F12" s="534"/>
      <c r="G12" s="534"/>
      <c r="H12" s="534"/>
      <c r="I12" s="534"/>
      <c r="J12" s="534"/>
      <c r="K12" s="534"/>
      <c r="L12" s="534"/>
      <c r="M12" s="534"/>
      <c r="N12" s="534"/>
      <c r="O12" s="534"/>
      <c r="P12" s="534"/>
      <c r="Q12" s="534"/>
      <c r="R12" s="534"/>
      <c r="S12" s="534"/>
      <c r="T12" s="534"/>
      <c r="U12" s="534"/>
      <c r="V12" s="534"/>
      <c r="W12" s="534"/>
      <c r="X12" s="534"/>
      <c r="Y12" s="534"/>
      <c r="Z12" s="534"/>
      <c r="AA12" s="534"/>
      <c r="AB12" s="534"/>
      <c r="AC12" s="534"/>
      <c r="AD12" s="534"/>
      <c r="AE12" s="538"/>
      <c r="AF12" s="533" t="s">
        <v>649</v>
      </c>
      <c r="AG12" s="534"/>
      <c r="AH12" s="534"/>
      <c r="AI12" s="534"/>
      <c r="AJ12" s="534"/>
      <c r="AK12" s="534"/>
      <c r="AL12" s="534"/>
      <c r="AM12" s="534"/>
      <c r="AN12" s="534"/>
      <c r="AO12" s="534"/>
      <c r="AP12" s="534"/>
      <c r="AQ12" s="538"/>
      <c r="AR12" s="533" t="s">
        <v>650</v>
      </c>
      <c r="AS12" s="534"/>
      <c r="AT12" s="534"/>
      <c r="AU12" s="534"/>
      <c r="AV12" s="534"/>
      <c r="AW12" s="534"/>
      <c r="AX12" s="534"/>
      <c r="AY12" s="534"/>
      <c r="AZ12" s="534"/>
      <c r="BA12" s="534"/>
      <c r="BB12" s="534"/>
      <c r="BC12" s="538"/>
      <c r="BD12" s="533" t="s">
        <v>651</v>
      </c>
      <c r="BE12" s="534"/>
      <c r="BF12" s="534"/>
      <c r="BG12" s="534"/>
      <c r="BH12" s="534"/>
      <c r="BI12" s="534"/>
      <c r="BJ12" s="534"/>
      <c r="BK12" s="534"/>
      <c r="BL12" s="534"/>
      <c r="BM12" s="534"/>
      <c r="BN12" s="534"/>
      <c r="BO12" s="538"/>
      <c r="BP12" s="535" t="s">
        <v>652</v>
      </c>
      <c r="BQ12" s="535"/>
      <c r="BR12" s="535"/>
      <c r="BS12" s="535"/>
      <c r="BT12" s="535"/>
      <c r="BU12" s="535"/>
      <c r="BV12" s="535"/>
      <c r="BW12" s="535"/>
      <c r="BX12" s="535"/>
      <c r="BY12" s="535"/>
      <c r="BZ12" s="535"/>
      <c r="CA12" s="535"/>
      <c r="CB12" s="533" t="s">
        <v>653</v>
      </c>
      <c r="CC12" s="534"/>
      <c r="CD12" s="534"/>
      <c r="CE12" s="534"/>
      <c r="CF12" s="534"/>
      <c r="CG12" s="534"/>
      <c r="CH12" s="534"/>
      <c r="CI12" s="534"/>
      <c r="CJ12" s="534"/>
      <c r="CK12" s="534"/>
      <c r="CL12" s="534"/>
      <c r="CM12" s="534"/>
      <c r="CN12" s="534"/>
      <c r="CO12" s="534"/>
      <c r="CP12" s="534"/>
      <c r="CQ12" s="534"/>
      <c r="CR12" s="534"/>
      <c r="CS12" s="534"/>
      <c r="CT12" s="534"/>
      <c r="CU12" s="534"/>
      <c r="CV12" s="534"/>
      <c r="CW12" s="534"/>
      <c r="CX12" s="534"/>
      <c r="CY12" s="534"/>
      <c r="CZ12" s="534"/>
      <c r="DA12" s="534"/>
      <c r="DB12" s="534"/>
      <c r="DC12" s="538"/>
      <c r="DD12" s="533" t="s">
        <v>654</v>
      </c>
      <c r="DE12" s="534"/>
      <c r="DF12" s="534"/>
      <c r="DG12" s="534"/>
      <c r="DH12" s="534"/>
      <c r="DI12" s="534"/>
      <c r="DJ12" s="534"/>
      <c r="DK12" s="534"/>
      <c r="DL12" s="534"/>
      <c r="DM12" s="534"/>
      <c r="DN12" s="534"/>
      <c r="DO12" s="538"/>
      <c r="DP12" s="533" t="s">
        <v>655</v>
      </c>
      <c r="DQ12" s="534"/>
      <c r="DR12" s="534"/>
      <c r="DS12" s="534"/>
      <c r="DT12" s="534"/>
      <c r="DU12" s="534"/>
      <c r="DV12" s="534"/>
      <c r="DW12" s="534"/>
      <c r="DX12" s="534"/>
      <c r="DY12" s="534"/>
      <c r="DZ12" s="534"/>
      <c r="EA12" s="538"/>
      <c r="EB12" s="533" t="s">
        <v>656</v>
      </c>
      <c r="EC12" s="534"/>
      <c r="ED12" s="534"/>
      <c r="EE12" s="534"/>
      <c r="EF12" s="534"/>
      <c r="EG12" s="534"/>
      <c r="EH12" s="534"/>
      <c r="EI12" s="534"/>
      <c r="EJ12" s="534"/>
      <c r="EK12" s="534"/>
      <c r="EL12" s="534"/>
      <c r="EM12" s="538"/>
      <c r="EN12" s="535" t="s">
        <v>657</v>
      </c>
      <c r="EO12" s="535"/>
      <c r="EP12" s="535"/>
      <c r="EQ12" s="535"/>
      <c r="ER12" s="535"/>
      <c r="ES12" s="535"/>
      <c r="ET12" s="535"/>
      <c r="EU12" s="535"/>
      <c r="EV12" s="535"/>
      <c r="EW12" s="535"/>
      <c r="EX12" s="535"/>
      <c r="EY12" s="535"/>
      <c r="EZ12" s="545" t="s">
        <v>371</v>
      </c>
    </row>
    <row r="13" spans="1:161" s="55" customFormat="1" ht="27" customHeight="1">
      <c r="B13" s="526"/>
      <c r="C13" s="527"/>
      <c r="D13" s="542" t="s">
        <v>225</v>
      </c>
      <c r="E13" s="548"/>
      <c r="F13" s="548"/>
      <c r="G13" s="536"/>
      <c r="H13" s="542" t="s">
        <v>658</v>
      </c>
      <c r="I13" s="536"/>
      <c r="J13" s="519" t="s">
        <v>231</v>
      </c>
      <c r="K13" s="542" t="s">
        <v>234</v>
      </c>
      <c r="L13" s="548"/>
      <c r="M13" s="548"/>
      <c r="N13" s="536"/>
      <c r="O13" s="549" t="s">
        <v>237</v>
      </c>
      <c r="P13" s="542" t="s">
        <v>240</v>
      </c>
      <c r="Q13" s="548"/>
      <c r="R13" s="536"/>
      <c r="S13" s="543" t="s">
        <v>479</v>
      </c>
      <c r="T13" s="518" t="s">
        <v>480</v>
      </c>
      <c r="U13" s="518" t="s">
        <v>659</v>
      </c>
      <c r="V13" s="518"/>
      <c r="W13" s="539" t="s">
        <v>660</v>
      </c>
      <c r="X13" s="540"/>
      <c r="Y13" s="541"/>
      <c r="Z13" s="542" t="s">
        <v>661</v>
      </c>
      <c r="AA13" s="536"/>
      <c r="AB13" s="542" t="s">
        <v>483</v>
      </c>
      <c r="AC13" s="548"/>
      <c r="AD13" s="536"/>
      <c r="AE13" s="519" t="s">
        <v>662</v>
      </c>
      <c r="AF13" s="519" t="s">
        <v>484</v>
      </c>
      <c r="AG13" s="543" t="s">
        <v>228</v>
      </c>
      <c r="AH13" s="518" t="s">
        <v>477</v>
      </c>
      <c r="AI13" s="518"/>
      <c r="AJ13" s="518"/>
      <c r="AK13" s="518" t="s">
        <v>478</v>
      </c>
      <c r="AL13" s="518" t="s">
        <v>485</v>
      </c>
      <c r="AM13" s="518" t="s">
        <v>481</v>
      </c>
      <c r="AN13" s="542" t="s">
        <v>661</v>
      </c>
      <c r="AO13" s="536"/>
      <c r="AP13" s="519" t="s">
        <v>483</v>
      </c>
      <c r="AQ13" s="519" t="s">
        <v>662</v>
      </c>
      <c r="AR13" s="519" t="s">
        <v>484</v>
      </c>
      <c r="AS13" s="518" t="s">
        <v>228</v>
      </c>
      <c r="AT13" s="518" t="s">
        <v>477</v>
      </c>
      <c r="AU13" s="518"/>
      <c r="AV13" s="518"/>
      <c r="AW13" s="518" t="s">
        <v>240</v>
      </c>
      <c r="AX13" s="519" t="s">
        <v>485</v>
      </c>
      <c r="AY13" s="518" t="s">
        <v>251</v>
      </c>
      <c r="AZ13" s="542" t="s">
        <v>661</v>
      </c>
      <c r="BA13" s="536"/>
      <c r="BB13" s="519" t="s">
        <v>483</v>
      </c>
      <c r="BC13" s="519" t="s">
        <v>663</v>
      </c>
      <c r="BD13" s="519" t="s">
        <v>225</v>
      </c>
      <c r="BE13" s="543" t="s">
        <v>228</v>
      </c>
      <c r="BF13" s="518" t="s">
        <v>477</v>
      </c>
      <c r="BG13" s="518"/>
      <c r="BH13" s="518"/>
      <c r="BI13" s="518" t="s">
        <v>478</v>
      </c>
      <c r="BJ13" s="519" t="s">
        <v>485</v>
      </c>
      <c r="BK13" s="518" t="s">
        <v>481</v>
      </c>
      <c r="BL13" s="542" t="s">
        <v>661</v>
      </c>
      <c r="BM13" s="536"/>
      <c r="BN13" s="519" t="s">
        <v>483</v>
      </c>
      <c r="BO13" s="519" t="s">
        <v>663</v>
      </c>
      <c r="BP13" s="519" t="s">
        <v>484</v>
      </c>
      <c r="BQ13" s="520" t="s">
        <v>228</v>
      </c>
      <c r="BR13" s="518" t="s">
        <v>477</v>
      </c>
      <c r="BS13" s="518"/>
      <c r="BT13" s="518"/>
      <c r="BU13" s="520" t="s">
        <v>478</v>
      </c>
      <c r="BV13" s="551" t="s">
        <v>485</v>
      </c>
      <c r="BW13" s="520" t="s">
        <v>481</v>
      </c>
      <c r="BX13" s="542" t="s">
        <v>661</v>
      </c>
      <c r="BY13" s="536"/>
      <c r="BZ13" s="519" t="s">
        <v>483</v>
      </c>
      <c r="CA13" s="518" t="s">
        <v>662</v>
      </c>
      <c r="CB13" s="542" t="s">
        <v>225</v>
      </c>
      <c r="CC13" s="548"/>
      <c r="CD13" s="548"/>
      <c r="CE13" s="536"/>
      <c r="CF13" s="542" t="s">
        <v>658</v>
      </c>
      <c r="CG13" s="536"/>
      <c r="CH13" s="519" t="s">
        <v>231</v>
      </c>
      <c r="CI13" s="542" t="s">
        <v>234</v>
      </c>
      <c r="CJ13" s="548"/>
      <c r="CK13" s="548"/>
      <c r="CL13" s="536"/>
      <c r="CM13" s="549" t="s">
        <v>237</v>
      </c>
      <c r="CN13" s="542" t="s">
        <v>240</v>
      </c>
      <c r="CO13" s="548"/>
      <c r="CP13" s="536"/>
      <c r="CQ13" s="543" t="s">
        <v>479</v>
      </c>
      <c r="CR13" s="518" t="s">
        <v>480</v>
      </c>
      <c r="CS13" s="518" t="s">
        <v>664</v>
      </c>
      <c r="CT13" s="518"/>
      <c r="CU13" s="539" t="s">
        <v>660</v>
      </c>
      <c r="CV13" s="540"/>
      <c r="CW13" s="541"/>
      <c r="CX13" s="542" t="s">
        <v>661</v>
      </c>
      <c r="CY13" s="536"/>
      <c r="CZ13" s="542" t="s">
        <v>483</v>
      </c>
      <c r="DA13" s="548"/>
      <c r="DB13" s="536"/>
      <c r="DC13" s="519" t="s">
        <v>662</v>
      </c>
      <c r="DD13" s="519" t="s">
        <v>484</v>
      </c>
      <c r="DE13" s="543" t="s">
        <v>228</v>
      </c>
      <c r="DF13" s="518" t="s">
        <v>477</v>
      </c>
      <c r="DG13" s="518"/>
      <c r="DH13" s="518"/>
      <c r="DI13" s="518" t="s">
        <v>478</v>
      </c>
      <c r="DJ13" s="518" t="s">
        <v>485</v>
      </c>
      <c r="DK13" s="518" t="s">
        <v>481</v>
      </c>
      <c r="DL13" s="542" t="s">
        <v>661</v>
      </c>
      <c r="DM13" s="536"/>
      <c r="DN13" s="519" t="s">
        <v>483</v>
      </c>
      <c r="DO13" s="519" t="s">
        <v>662</v>
      </c>
      <c r="DP13" s="519" t="s">
        <v>484</v>
      </c>
      <c r="DQ13" s="518" t="s">
        <v>228</v>
      </c>
      <c r="DR13" s="518" t="s">
        <v>477</v>
      </c>
      <c r="DS13" s="518"/>
      <c r="DT13" s="518"/>
      <c r="DU13" s="518" t="s">
        <v>478</v>
      </c>
      <c r="DV13" s="519" t="s">
        <v>485</v>
      </c>
      <c r="DW13" s="518" t="s">
        <v>481</v>
      </c>
      <c r="DX13" s="542" t="s">
        <v>661</v>
      </c>
      <c r="DY13" s="536"/>
      <c r="DZ13" s="519" t="s">
        <v>483</v>
      </c>
      <c r="EA13" s="519" t="s">
        <v>663</v>
      </c>
      <c r="EB13" s="519" t="s">
        <v>484</v>
      </c>
      <c r="EC13" s="543" t="s">
        <v>228</v>
      </c>
      <c r="ED13" s="518" t="s">
        <v>477</v>
      </c>
      <c r="EE13" s="518"/>
      <c r="EF13" s="518"/>
      <c r="EG13" s="518" t="s">
        <v>478</v>
      </c>
      <c r="EH13" s="518" t="s">
        <v>485</v>
      </c>
      <c r="EI13" s="518" t="s">
        <v>481</v>
      </c>
      <c r="EJ13" s="542" t="s">
        <v>661</v>
      </c>
      <c r="EK13" s="536"/>
      <c r="EL13" s="519" t="s">
        <v>483</v>
      </c>
      <c r="EM13" s="519" t="s">
        <v>663</v>
      </c>
      <c r="EN13" s="519" t="s">
        <v>484</v>
      </c>
      <c r="EO13" s="520" t="s">
        <v>228</v>
      </c>
      <c r="EP13" s="518" t="s">
        <v>477</v>
      </c>
      <c r="EQ13" s="518"/>
      <c r="ER13" s="518"/>
      <c r="ES13" s="520" t="s">
        <v>478</v>
      </c>
      <c r="ET13" s="551" t="s">
        <v>485</v>
      </c>
      <c r="EU13" s="520" t="s">
        <v>481</v>
      </c>
      <c r="EV13" s="542" t="s">
        <v>661</v>
      </c>
      <c r="EW13" s="536"/>
      <c r="EX13" s="519" t="s">
        <v>483</v>
      </c>
      <c r="EY13" s="518" t="s">
        <v>662</v>
      </c>
      <c r="EZ13" s="546"/>
    </row>
    <row r="14" spans="1:161" s="56" customFormat="1" ht="51" customHeight="1">
      <c r="B14" s="526"/>
      <c r="C14" s="527"/>
      <c r="D14" s="353" t="s">
        <v>665</v>
      </c>
      <c r="E14" s="353" t="s">
        <v>666</v>
      </c>
      <c r="F14" s="353" t="s">
        <v>667</v>
      </c>
      <c r="G14" s="353" t="s">
        <v>668</v>
      </c>
      <c r="H14" s="353" t="s">
        <v>669</v>
      </c>
      <c r="I14" s="353" t="s">
        <v>670</v>
      </c>
      <c r="J14" s="520"/>
      <c r="K14" s="353" t="s">
        <v>671</v>
      </c>
      <c r="L14" s="353" t="s">
        <v>672</v>
      </c>
      <c r="M14" s="353" t="s">
        <v>673</v>
      </c>
      <c r="N14" s="353" t="s">
        <v>674</v>
      </c>
      <c r="O14" s="550"/>
      <c r="P14" s="353" t="s">
        <v>675</v>
      </c>
      <c r="Q14" s="353" t="s">
        <v>676</v>
      </c>
      <c r="R14" s="353" t="s">
        <v>677</v>
      </c>
      <c r="S14" s="544"/>
      <c r="T14" s="518"/>
      <c r="U14" s="354" t="s">
        <v>678</v>
      </c>
      <c r="V14" s="354" t="s">
        <v>679</v>
      </c>
      <c r="W14" s="353" t="s">
        <v>680</v>
      </c>
      <c r="X14" s="353" t="s">
        <v>681</v>
      </c>
      <c r="Y14" s="353" t="s">
        <v>674</v>
      </c>
      <c r="Z14" s="353" t="s">
        <v>386</v>
      </c>
      <c r="AA14" s="353" t="s">
        <v>387</v>
      </c>
      <c r="AB14" s="352" t="s">
        <v>682</v>
      </c>
      <c r="AC14" s="353" t="s">
        <v>683</v>
      </c>
      <c r="AD14" s="353" t="s">
        <v>674</v>
      </c>
      <c r="AE14" s="520"/>
      <c r="AF14" s="520"/>
      <c r="AG14" s="544"/>
      <c r="AH14" s="353" t="s">
        <v>231</v>
      </c>
      <c r="AI14" s="353" t="s">
        <v>234</v>
      </c>
      <c r="AJ14" s="353" t="s">
        <v>487</v>
      </c>
      <c r="AK14" s="518"/>
      <c r="AL14" s="518"/>
      <c r="AM14" s="518"/>
      <c r="AN14" s="353" t="s">
        <v>386</v>
      </c>
      <c r="AO14" s="353" t="s">
        <v>387</v>
      </c>
      <c r="AP14" s="520"/>
      <c r="AQ14" s="520"/>
      <c r="AR14" s="520"/>
      <c r="AS14" s="518"/>
      <c r="AT14" s="353" t="s">
        <v>231</v>
      </c>
      <c r="AU14" s="353" t="s">
        <v>234</v>
      </c>
      <c r="AV14" s="353" t="s">
        <v>487</v>
      </c>
      <c r="AW14" s="518"/>
      <c r="AX14" s="520"/>
      <c r="AY14" s="518"/>
      <c r="AZ14" s="353" t="s">
        <v>386</v>
      </c>
      <c r="BA14" s="353" t="s">
        <v>387</v>
      </c>
      <c r="BB14" s="520"/>
      <c r="BC14" s="520"/>
      <c r="BD14" s="520"/>
      <c r="BE14" s="544"/>
      <c r="BF14" s="353" t="s">
        <v>231</v>
      </c>
      <c r="BG14" s="353" t="s">
        <v>234</v>
      </c>
      <c r="BH14" s="353" t="s">
        <v>487</v>
      </c>
      <c r="BI14" s="518"/>
      <c r="BJ14" s="520"/>
      <c r="BK14" s="518"/>
      <c r="BL14" s="353" t="s">
        <v>386</v>
      </c>
      <c r="BM14" s="353" t="s">
        <v>387</v>
      </c>
      <c r="BN14" s="520"/>
      <c r="BO14" s="520"/>
      <c r="BP14" s="520"/>
      <c r="BQ14" s="518"/>
      <c r="BR14" s="353" t="s">
        <v>231</v>
      </c>
      <c r="BS14" s="353" t="s">
        <v>234</v>
      </c>
      <c r="BT14" s="353" t="s">
        <v>487</v>
      </c>
      <c r="BU14" s="518"/>
      <c r="BV14" s="520"/>
      <c r="BW14" s="518"/>
      <c r="BX14" s="353" t="s">
        <v>386</v>
      </c>
      <c r="BY14" s="353" t="s">
        <v>387</v>
      </c>
      <c r="BZ14" s="520"/>
      <c r="CA14" s="518"/>
      <c r="CB14" s="353" t="s">
        <v>665</v>
      </c>
      <c r="CC14" s="353" t="s">
        <v>666</v>
      </c>
      <c r="CD14" s="353" t="s">
        <v>667</v>
      </c>
      <c r="CE14" s="353" t="s">
        <v>668</v>
      </c>
      <c r="CF14" s="353" t="s">
        <v>669</v>
      </c>
      <c r="CG14" s="353" t="s">
        <v>670</v>
      </c>
      <c r="CH14" s="520"/>
      <c r="CI14" s="353" t="s">
        <v>671</v>
      </c>
      <c r="CJ14" s="353" t="s">
        <v>672</v>
      </c>
      <c r="CK14" s="353" t="s">
        <v>673</v>
      </c>
      <c r="CL14" s="353" t="s">
        <v>674</v>
      </c>
      <c r="CM14" s="550"/>
      <c r="CN14" s="353" t="s">
        <v>675</v>
      </c>
      <c r="CO14" s="353" t="s">
        <v>676</v>
      </c>
      <c r="CP14" s="353" t="s">
        <v>677</v>
      </c>
      <c r="CQ14" s="544"/>
      <c r="CR14" s="518"/>
      <c r="CS14" s="353" t="s">
        <v>678</v>
      </c>
      <c r="CT14" s="353" t="s">
        <v>679</v>
      </c>
      <c r="CU14" s="353" t="s">
        <v>680</v>
      </c>
      <c r="CV14" s="353" t="s">
        <v>681</v>
      </c>
      <c r="CW14" s="353" t="s">
        <v>674</v>
      </c>
      <c r="CX14" s="353" t="s">
        <v>386</v>
      </c>
      <c r="CY14" s="353" t="s">
        <v>387</v>
      </c>
      <c r="CZ14" s="352" t="s">
        <v>682</v>
      </c>
      <c r="DA14" s="353" t="s">
        <v>683</v>
      </c>
      <c r="DB14" s="353" t="s">
        <v>674</v>
      </c>
      <c r="DC14" s="520"/>
      <c r="DD14" s="520"/>
      <c r="DE14" s="544"/>
      <c r="DF14" s="353" t="s">
        <v>231</v>
      </c>
      <c r="DG14" s="353" t="s">
        <v>234</v>
      </c>
      <c r="DH14" s="353" t="s">
        <v>487</v>
      </c>
      <c r="DI14" s="518"/>
      <c r="DJ14" s="518"/>
      <c r="DK14" s="518"/>
      <c r="DL14" s="353" t="s">
        <v>386</v>
      </c>
      <c r="DM14" s="353" t="s">
        <v>387</v>
      </c>
      <c r="DN14" s="520"/>
      <c r="DO14" s="520"/>
      <c r="DP14" s="520"/>
      <c r="DQ14" s="518"/>
      <c r="DR14" s="353" t="s">
        <v>231</v>
      </c>
      <c r="DS14" s="353" t="s">
        <v>234</v>
      </c>
      <c r="DT14" s="353" t="s">
        <v>487</v>
      </c>
      <c r="DU14" s="518"/>
      <c r="DV14" s="520"/>
      <c r="DW14" s="518"/>
      <c r="DX14" s="353" t="s">
        <v>386</v>
      </c>
      <c r="DY14" s="353" t="s">
        <v>387</v>
      </c>
      <c r="DZ14" s="520"/>
      <c r="EA14" s="520"/>
      <c r="EB14" s="520"/>
      <c r="EC14" s="544"/>
      <c r="ED14" s="353" t="s">
        <v>231</v>
      </c>
      <c r="EE14" s="353" t="s">
        <v>234</v>
      </c>
      <c r="EF14" s="353" t="s">
        <v>487</v>
      </c>
      <c r="EG14" s="518"/>
      <c r="EH14" s="518"/>
      <c r="EI14" s="518"/>
      <c r="EJ14" s="353" t="s">
        <v>386</v>
      </c>
      <c r="EK14" s="353" t="s">
        <v>387</v>
      </c>
      <c r="EL14" s="520"/>
      <c r="EM14" s="520"/>
      <c r="EN14" s="520"/>
      <c r="EO14" s="518"/>
      <c r="EP14" s="353" t="s">
        <v>231</v>
      </c>
      <c r="EQ14" s="353" t="s">
        <v>234</v>
      </c>
      <c r="ER14" s="353" t="s">
        <v>487</v>
      </c>
      <c r="ES14" s="518"/>
      <c r="ET14" s="520"/>
      <c r="EU14" s="518"/>
      <c r="EV14" s="353" t="s">
        <v>386</v>
      </c>
      <c r="EW14" s="353" t="s">
        <v>387</v>
      </c>
      <c r="EX14" s="520"/>
      <c r="EY14" s="518"/>
      <c r="EZ14" s="547"/>
    </row>
    <row r="15" spans="1:161" ht="13.15" customHeight="1">
      <c r="B15" s="528"/>
      <c r="C15" s="529"/>
      <c r="D15" s="350" t="s">
        <v>489</v>
      </c>
      <c r="E15" s="350" t="s">
        <v>489</v>
      </c>
      <c r="F15" s="350" t="s">
        <v>489</v>
      </c>
      <c r="G15" s="350" t="s">
        <v>489</v>
      </c>
      <c r="H15" s="350" t="s">
        <v>489</v>
      </c>
      <c r="I15" s="350" t="s">
        <v>489</v>
      </c>
      <c r="J15" s="350" t="s">
        <v>489</v>
      </c>
      <c r="K15" s="350" t="s">
        <v>489</v>
      </c>
      <c r="L15" s="350" t="s">
        <v>489</v>
      </c>
      <c r="M15" s="350" t="s">
        <v>489</v>
      </c>
      <c r="N15" s="350" t="s">
        <v>489</v>
      </c>
      <c r="O15" s="350" t="s">
        <v>489</v>
      </c>
      <c r="P15" s="350" t="s">
        <v>489</v>
      </c>
      <c r="Q15" s="350"/>
      <c r="R15" s="350" t="s">
        <v>489</v>
      </c>
      <c r="S15" s="350" t="s">
        <v>489</v>
      </c>
      <c r="T15" s="350" t="s">
        <v>489</v>
      </c>
      <c r="U15" s="350" t="s">
        <v>489</v>
      </c>
      <c r="V15" s="350" t="s">
        <v>489</v>
      </c>
      <c r="W15" s="350" t="s">
        <v>489</v>
      </c>
      <c r="X15" s="350" t="s">
        <v>489</v>
      </c>
      <c r="Y15" s="350" t="s">
        <v>489</v>
      </c>
      <c r="Z15" s="350" t="s">
        <v>489</v>
      </c>
      <c r="AA15" s="350" t="s">
        <v>489</v>
      </c>
      <c r="AB15" s="350" t="s">
        <v>489</v>
      </c>
      <c r="AC15" s="350" t="s">
        <v>489</v>
      </c>
      <c r="AD15" s="350" t="s">
        <v>489</v>
      </c>
      <c r="AE15" s="350" t="s">
        <v>489</v>
      </c>
      <c r="AF15" s="350" t="s">
        <v>489</v>
      </c>
      <c r="AG15" s="350" t="s">
        <v>489</v>
      </c>
      <c r="AH15" s="350" t="s">
        <v>489</v>
      </c>
      <c r="AI15" s="350" t="s">
        <v>489</v>
      </c>
      <c r="AJ15" s="350" t="s">
        <v>489</v>
      </c>
      <c r="AK15" s="350" t="s">
        <v>489</v>
      </c>
      <c r="AL15" s="350" t="s">
        <v>489</v>
      </c>
      <c r="AM15" s="350" t="s">
        <v>489</v>
      </c>
      <c r="AN15" s="350" t="s">
        <v>489</v>
      </c>
      <c r="AO15" s="350" t="s">
        <v>489</v>
      </c>
      <c r="AP15" s="350" t="s">
        <v>489</v>
      </c>
      <c r="AQ15" s="350" t="s">
        <v>489</v>
      </c>
      <c r="AR15" s="350" t="s">
        <v>489</v>
      </c>
      <c r="AS15" s="350" t="s">
        <v>489</v>
      </c>
      <c r="AT15" s="350" t="s">
        <v>489</v>
      </c>
      <c r="AU15" s="350" t="s">
        <v>489</v>
      </c>
      <c r="AV15" s="350" t="s">
        <v>489</v>
      </c>
      <c r="AW15" s="350" t="s">
        <v>489</v>
      </c>
      <c r="AX15" s="350" t="s">
        <v>489</v>
      </c>
      <c r="AY15" s="350" t="s">
        <v>489</v>
      </c>
      <c r="AZ15" s="350" t="s">
        <v>489</v>
      </c>
      <c r="BA15" s="350" t="s">
        <v>489</v>
      </c>
      <c r="BB15" s="350" t="s">
        <v>489</v>
      </c>
      <c r="BC15" s="350" t="s">
        <v>489</v>
      </c>
      <c r="BD15" s="350" t="s">
        <v>489</v>
      </c>
      <c r="BE15" s="350" t="s">
        <v>489</v>
      </c>
      <c r="BF15" s="350" t="s">
        <v>489</v>
      </c>
      <c r="BG15" s="350" t="s">
        <v>489</v>
      </c>
      <c r="BH15" s="350" t="s">
        <v>489</v>
      </c>
      <c r="BI15" s="350" t="s">
        <v>489</v>
      </c>
      <c r="BJ15" s="350" t="s">
        <v>489</v>
      </c>
      <c r="BK15" s="350" t="s">
        <v>489</v>
      </c>
      <c r="BL15" s="350" t="s">
        <v>489</v>
      </c>
      <c r="BM15" s="350" t="s">
        <v>489</v>
      </c>
      <c r="BN15" s="350" t="s">
        <v>489</v>
      </c>
      <c r="BO15" s="350" t="s">
        <v>489</v>
      </c>
      <c r="BP15" s="350" t="s">
        <v>489</v>
      </c>
      <c r="BQ15" s="350" t="s">
        <v>489</v>
      </c>
      <c r="BR15" s="350" t="s">
        <v>489</v>
      </c>
      <c r="BS15" s="350" t="s">
        <v>489</v>
      </c>
      <c r="BT15" s="350" t="s">
        <v>489</v>
      </c>
      <c r="BU15" s="350" t="s">
        <v>489</v>
      </c>
      <c r="BV15" s="350" t="s">
        <v>489</v>
      </c>
      <c r="BW15" s="350" t="s">
        <v>489</v>
      </c>
      <c r="BX15" s="350" t="s">
        <v>489</v>
      </c>
      <c r="BY15" s="350" t="s">
        <v>489</v>
      </c>
      <c r="BZ15" s="350" t="s">
        <v>489</v>
      </c>
      <c r="CA15" s="350" t="s">
        <v>489</v>
      </c>
      <c r="CB15" s="350" t="s">
        <v>489</v>
      </c>
      <c r="CC15" s="350" t="s">
        <v>489</v>
      </c>
      <c r="CD15" s="350" t="s">
        <v>489</v>
      </c>
      <c r="CE15" s="350" t="s">
        <v>489</v>
      </c>
      <c r="CF15" s="350" t="s">
        <v>489</v>
      </c>
      <c r="CG15" s="350" t="s">
        <v>489</v>
      </c>
      <c r="CH15" s="350" t="s">
        <v>489</v>
      </c>
      <c r="CI15" s="350" t="s">
        <v>489</v>
      </c>
      <c r="CJ15" s="350" t="s">
        <v>489</v>
      </c>
      <c r="CK15" s="350" t="s">
        <v>489</v>
      </c>
      <c r="CL15" s="350" t="s">
        <v>489</v>
      </c>
      <c r="CM15" s="350" t="s">
        <v>489</v>
      </c>
      <c r="CN15" s="350" t="s">
        <v>489</v>
      </c>
      <c r="CO15" s="350" t="s">
        <v>489</v>
      </c>
      <c r="CP15" s="350" t="s">
        <v>489</v>
      </c>
      <c r="CQ15" s="350" t="s">
        <v>489</v>
      </c>
      <c r="CR15" s="350" t="s">
        <v>489</v>
      </c>
      <c r="CS15" s="350" t="s">
        <v>489</v>
      </c>
      <c r="CT15" s="350" t="s">
        <v>489</v>
      </c>
      <c r="CU15" s="350" t="s">
        <v>489</v>
      </c>
      <c r="CV15" s="350" t="s">
        <v>489</v>
      </c>
      <c r="CW15" s="350" t="s">
        <v>489</v>
      </c>
      <c r="CX15" s="350" t="s">
        <v>489</v>
      </c>
      <c r="CY15" s="350" t="s">
        <v>489</v>
      </c>
      <c r="CZ15" s="350" t="s">
        <v>489</v>
      </c>
      <c r="DA15" s="350" t="s">
        <v>489</v>
      </c>
      <c r="DB15" s="350" t="s">
        <v>489</v>
      </c>
      <c r="DC15" s="350" t="s">
        <v>489</v>
      </c>
      <c r="DD15" s="350" t="s">
        <v>489</v>
      </c>
      <c r="DE15" s="350" t="s">
        <v>489</v>
      </c>
      <c r="DF15" s="350" t="s">
        <v>489</v>
      </c>
      <c r="DG15" s="350" t="s">
        <v>489</v>
      </c>
      <c r="DH15" s="350" t="s">
        <v>489</v>
      </c>
      <c r="DI15" s="350" t="s">
        <v>489</v>
      </c>
      <c r="DJ15" s="350" t="s">
        <v>489</v>
      </c>
      <c r="DK15" s="350" t="s">
        <v>489</v>
      </c>
      <c r="DL15" s="350" t="s">
        <v>489</v>
      </c>
      <c r="DM15" s="350" t="s">
        <v>489</v>
      </c>
      <c r="DN15" s="350" t="s">
        <v>489</v>
      </c>
      <c r="DO15" s="350" t="s">
        <v>489</v>
      </c>
      <c r="DP15" s="350" t="s">
        <v>489</v>
      </c>
      <c r="DQ15" s="350" t="s">
        <v>489</v>
      </c>
      <c r="DR15" s="350" t="s">
        <v>489</v>
      </c>
      <c r="DS15" s="350" t="s">
        <v>489</v>
      </c>
      <c r="DT15" s="350" t="s">
        <v>489</v>
      </c>
      <c r="DU15" s="350" t="s">
        <v>489</v>
      </c>
      <c r="DV15" s="350" t="s">
        <v>489</v>
      </c>
      <c r="DW15" s="350" t="s">
        <v>489</v>
      </c>
      <c r="DX15" s="350" t="s">
        <v>489</v>
      </c>
      <c r="DY15" s="350" t="s">
        <v>489</v>
      </c>
      <c r="DZ15" s="350" t="s">
        <v>489</v>
      </c>
      <c r="EA15" s="350" t="s">
        <v>489</v>
      </c>
      <c r="EB15" s="350" t="s">
        <v>489</v>
      </c>
      <c r="EC15" s="350" t="s">
        <v>489</v>
      </c>
      <c r="ED15" s="350" t="s">
        <v>489</v>
      </c>
      <c r="EE15" s="350" t="s">
        <v>489</v>
      </c>
      <c r="EF15" s="350" t="s">
        <v>489</v>
      </c>
      <c r="EG15" s="350" t="s">
        <v>489</v>
      </c>
      <c r="EH15" s="350" t="s">
        <v>489</v>
      </c>
      <c r="EI15" s="350" t="s">
        <v>489</v>
      </c>
      <c r="EJ15" s="350" t="s">
        <v>489</v>
      </c>
      <c r="EK15" s="350" t="s">
        <v>489</v>
      </c>
      <c r="EL15" s="350" t="s">
        <v>489</v>
      </c>
      <c r="EM15" s="350" t="s">
        <v>489</v>
      </c>
      <c r="EN15" s="350" t="s">
        <v>489</v>
      </c>
      <c r="EO15" s="350" t="s">
        <v>489</v>
      </c>
      <c r="EP15" s="350" t="s">
        <v>489</v>
      </c>
      <c r="EQ15" s="350" t="s">
        <v>489</v>
      </c>
      <c r="ER15" s="350" t="s">
        <v>489</v>
      </c>
      <c r="ES15" s="350" t="s">
        <v>489</v>
      </c>
      <c r="ET15" s="350" t="s">
        <v>489</v>
      </c>
      <c r="EU15" s="350" t="s">
        <v>489</v>
      </c>
      <c r="EV15" s="350" t="s">
        <v>489</v>
      </c>
      <c r="EW15" s="350" t="s">
        <v>489</v>
      </c>
      <c r="EX15" s="350" t="s">
        <v>489</v>
      </c>
      <c r="EY15" s="350" t="s">
        <v>489</v>
      </c>
      <c r="EZ15" s="350" t="s">
        <v>489</v>
      </c>
    </row>
    <row r="16" spans="1:161" ht="27" customHeight="1">
      <c r="B16" s="372" t="s">
        <v>684</v>
      </c>
      <c r="C16" s="343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  <c r="AR16" s="146"/>
      <c r="AS16" s="146"/>
      <c r="AT16" s="146"/>
      <c r="AU16" s="146"/>
      <c r="AV16" s="146"/>
      <c r="AW16" s="146"/>
      <c r="AX16" s="146"/>
      <c r="AY16" s="146"/>
      <c r="AZ16" s="146"/>
      <c r="BA16" s="146"/>
      <c r="BB16" s="146"/>
      <c r="BC16" s="146"/>
      <c r="BD16" s="146"/>
      <c r="BE16" s="146"/>
      <c r="BF16" s="146"/>
      <c r="BG16" s="146"/>
      <c r="BH16" s="146"/>
      <c r="BI16" s="146"/>
      <c r="BJ16" s="146"/>
      <c r="BK16" s="146"/>
      <c r="BL16" s="146"/>
      <c r="BM16" s="146"/>
      <c r="BN16" s="146"/>
      <c r="BO16" s="146"/>
      <c r="BP16" s="146"/>
      <c r="BQ16" s="146"/>
      <c r="BR16" s="146"/>
      <c r="BS16" s="146"/>
      <c r="BT16" s="146"/>
      <c r="BU16" s="146"/>
      <c r="BV16" s="146"/>
      <c r="BW16" s="146"/>
      <c r="BX16" s="146"/>
      <c r="BY16" s="146"/>
      <c r="BZ16" s="146"/>
      <c r="CA16" s="146"/>
      <c r="CB16" s="146"/>
      <c r="CC16" s="146"/>
      <c r="CD16" s="146"/>
      <c r="CE16" s="146"/>
      <c r="CF16" s="146"/>
      <c r="CG16" s="146"/>
      <c r="CH16" s="146"/>
      <c r="CI16" s="146"/>
      <c r="CJ16" s="146"/>
      <c r="CK16" s="146"/>
      <c r="CL16" s="146"/>
      <c r="CM16" s="146"/>
      <c r="CN16" s="146"/>
      <c r="CO16" s="146"/>
      <c r="CP16" s="146"/>
      <c r="CQ16" s="146"/>
      <c r="CR16" s="146"/>
      <c r="CS16" s="146"/>
      <c r="CT16" s="146"/>
      <c r="CU16" s="146"/>
      <c r="CV16" s="146"/>
      <c r="CW16" s="146"/>
      <c r="CX16" s="146"/>
      <c r="CY16" s="146"/>
      <c r="CZ16" s="146"/>
      <c r="DA16" s="146"/>
      <c r="DB16" s="146"/>
      <c r="DC16" s="146"/>
      <c r="DD16" s="146"/>
      <c r="DE16" s="146"/>
      <c r="DF16" s="146"/>
      <c r="DG16" s="146"/>
      <c r="DH16" s="146"/>
      <c r="DI16" s="146"/>
      <c r="DJ16" s="146"/>
      <c r="DK16" s="146"/>
      <c r="DL16" s="146"/>
      <c r="DM16" s="146"/>
      <c r="DN16" s="146"/>
      <c r="DO16" s="146"/>
      <c r="DP16" s="146"/>
      <c r="DQ16" s="146"/>
      <c r="DR16" s="146"/>
      <c r="DS16" s="146"/>
      <c r="DT16" s="146"/>
      <c r="DU16" s="146"/>
      <c r="DV16" s="146"/>
      <c r="DW16" s="146"/>
      <c r="DX16" s="146"/>
      <c r="DY16" s="146"/>
      <c r="DZ16" s="146"/>
      <c r="EA16" s="146"/>
      <c r="EB16" s="146"/>
      <c r="EC16" s="146"/>
      <c r="ED16" s="146"/>
      <c r="EE16" s="146"/>
      <c r="EF16" s="146"/>
      <c r="EG16" s="146"/>
      <c r="EH16" s="146"/>
      <c r="EI16" s="146"/>
      <c r="EJ16" s="146"/>
      <c r="EK16" s="146"/>
      <c r="EL16" s="146"/>
      <c r="EM16" s="146"/>
      <c r="EN16" s="146"/>
      <c r="EO16" s="146"/>
      <c r="EP16" s="146"/>
      <c r="EQ16" s="146"/>
      <c r="ER16" s="146"/>
      <c r="ES16" s="146"/>
      <c r="ET16" s="146"/>
      <c r="EU16" s="146"/>
      <c r="EV16" s="146"/>
      <c r="EW16" s="146"/>
      <c r="EX16" s="146"/>
      <c r="EY16" s="146"/>
      <c r="EZ16" s="146"/>
    </row>
    <row r="17" spans="1:157" ht="27" customHeight="1">
      <c r="B17" s="373" t="s">
        <v>492</v>
      </c>
      <c r="C17" s="128" t="s">
        <v>493</v>
      </c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8">
        <f>SUM(D17:AD17)</f>
        <v>0</v>
      </c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8">
        <f>SUM(AF17:AP17)</f>
        <v>0</v>
      </c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8">
        <f>SUM(AR17:BB17)</f>
        <v>0</v>
      </c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  <c r="BR17" s="149"/>
      <c r="BS17" s="149"/>
      <c r="BT17" s="149"/>
      <c r="BU17" s="149"/>
      <c r="BV17" s="149"/>
      <c r="BW17" s="149"/>
      <c r="BX17" s="149"/>
      <c r="BY17" s="149"/>
      <c r="BZ17" s="149"/>
      <c r="CA17" s="149"/>
      <c r="CB17" s="147"/>
      <c r="CC17" s="147"/>
      <c r="CD17" s="147"/>
      <c r="CE17" s="147"/>
      <c r="CF17" s="147"/>
      <c r="CG17" s="147"/>
      <c r="CH17" s="147"/>
      <c r="CI17" s="147"/>
      <c r="CJ17" s="147"/>
      <c r="CK17" s="147"/>
      <c r="CL17" s="147"/>
      <c r="CM17" s="147"/>
      <c r="CN17" s="147"/>
      <c r="CO17" s="147"/>
      <c r="CP17" s="147"/>
      <c r="CQ17" s="147"/>
      <c r="CR17" s="147"/>
      <c r="CS17" s="147"/>
      <c r="CT17" s="147"/>
      <c r="CU17" s="147"/>
      <c r="CV17" s="147"/>
      <c r="CW17" s="147"/>
      <c r="CX17" s="147"/>
      <c r="CY17" s="147"/>
      <c r="CZ17" s="147"/>
      <c r="DA17" s="147"/>
      <c r="DB17" s="147"/>
      <c r="DC17" s="148">
        <f>SUM(CB17:DB17)</f>
        <v>0</v>
      </c>
      <c r="DD17" s="147"/>
      <c r="DE17" s="147"/>
      <c r="DF17" s="147"/>
      <c r="DG17" s="147"/>
      <c r="DH17" s="147"/>
      <c r="DI17" s="147"/>
      <c r="DJ17" s="147"/>
      <c r="DK17" s="147"/>
      <c r="DL17" s="147"/>
      <c r="DM17" s="147"/>
      <c r="DN17" s="147"/>
      <c r="DO17" s="148">
        <f>SUM(DD17:DN17)</f>
        <v>0</v>
      </c>
      <c r="DP17" s="147"/>
      <c r="DQ17" s="147"/>
      <c r="DR17" s="147"/>
      <c r="DS17" s="147"/>
      <c r="DT17" s="147"/>
      <c r="DU17" s="147"/>
      <c r="DV17" s="147"/>
      <c r="DW17" s="147"/>
      <c r="DX17" s="147"/>
      <c r="DY17" s="147"/>
      <c r="DZ17" s="147"/>
      <c r="EA17" s="148">
        <f>SUM(DP17:DZ17)</f>
        <v>0</v>
      </c>
      <c r="EB17" s="149"/>
      <c r="EC17" s="149"/>
      <c r="ED17" s="149"/>
      <c r="EE17" s="149"/>
      <c r="EF17" s="149"/>
      <c r="EG17" s="149"/>
      <c r="EH17" s="149"/>
      <c r="EI17" s="149"/>
      <c r="EJ17" s="149"/>
      <c r="EK17" s="149"/>
      <c r="EL17" s="149"/>
      <c r="EM17" s="149"/>
      <c r="EN17" s="149"/>
      <c r="EO17" s="149"/>
      <c r="EP17" s="149"/>
      <c r="EQ17" s="149"/>
      <c r="ER17" s="149"/>
      <c r="ES17" s="149"/>
      <c r="ET17" s="149"/>
      <c r="EU17" s="149"/>
      <c r="EV17" s="149"/>
      <c r="EW17" s="149"/>
      <c r="EX17" s="149"/>
      <c r="EY17" s="149"/>
      <c r="EZ17" s="150">
        <f>SUM(AE17,AQ17,BC17,BO17,CA17,DC17,DO17,EA17,EM17,EY17)</f>
        <v>0</v>
      </c>
    </row>
    <row r="18" spans="1:157" ht="27" customHeight="1">
      <c r="B18" s="373" t="s">
        <v>685</v>
      </c>
      <c r="C18" s="128" t="s">
        <v>495</v>
      </c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8">
        <f>SUM(D18:AD18)</f>
        <v>0</v>
      </c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8">
        <f>SUM(AF18:AP18)</f>
        <v>0</v>
      </c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8">
        <f>SUM(AR18:BB18)</f>
        <v>0</v>
      </c>
      <c r="BD18" s="149"/>
      <c r="BE18" s="149"/>
      <c r="BF18" s="149"/>
      <c r="BG18" s="149"/>
      <c r="BH18" s="149"/>
      <c r="BI18" s="149"/>
      <c r="BJ18" s="149"/>
      <c r="BK18" s="149"/>
      <c r="BL18" s="149"/>
      <c r="BM18" s="149"/>
      <c r="BN18" s="149"/>
      <c r="BO18" s="149"/>
      <c r="BP18" s="149"/>
      <c r="BQ18" s="149"/>
      <c r="BR18" s="149"/>
      <c r="BS18" s="149"/>
      <c r="BT18" s="149"/>
      <c r="BU18" s="149"/>
      <c r="BV18" s="149"/>
      <c r="BW18" s="149"/>
      <c r="BX18" s="149"/>
      <c r="BY18" s="149"/>
      <c r="BZ18" s="149"/>
      <c r="CA18" s="149"/>
      <c r="CB18" s="147"/>
      <c r="CC18" s="147"/>
      <c r="CD18" s="147"/>
      <c r="CE18" s="147"/>
      <c r="CF18" s="147"/>
      <c r="CG18" s="147"/>
      <c r="CH18" s="147"/>
      <c r="CI18" s="147"/>
      <c r="CJ18" s="147"/>
      <c r="CK18" s="147"/>
      <c r="CL18" s="147"/>
      <c r="CM18" s="147"/>
      <c r="CN18" s="147"/>
      <c r="CO18" s="147"/>
      <c r="CP18" s="147"/>
      <c r="CQ18" s="147"/>
      <c r="CR18" s="147"/>
      <c r="CS18" s="147"/>
      <c r="CT18" s="147"/>
      <c r="CU18" s="147"/>
      <c r="CV18" s="147"/>
      <c r="CW18" s="147"/>
      <c r="CX18" s="147"/>
      <c r="CY18" s="147"/>
      <c r="CZ18" s="147"/>
      <c r="DA18" s="147"/>
      <c r="DB18" s="147"/>
      <c r="DC18" s="148">
        <f>SUM(CB18:DB18)</f>
        <v>0</v>
      </c>
      <c r="DD18" s="147"/>
      <c r="DE18" s="147"/>
      <c r="DF18" s="147"/>
      <c r="DG18" s="147"/>
      <c r="DH18" s="147"/>
      <c r="DI18" s="147"/>
      <c r="DJ18" s="147"/>
      <c r="DK18" s="147"/>
      <c r="DL18" s="147"/>
      <c r="DM18" s="147"/>
      <c r="DN18" s="147"/>
      <c r="DO18" s="148">
        <f>SUM(DD18:DN18)</f>
        <v>0</v>
      </c>
      <c r="DP18" s="147"/>
      <c r="DQ18" s="147"/>
      <c r="DR18" s="147"/>
      <c r="DS18" s="147"/>
      <c r="DT18" s="147"/>
      <c r="DU18" s="147"/>
      <c r="DV18" s="147"/>
      <c r="DW18" s="147"/>
      <c r="DX18" s="147"/>
      <c r="DY18" s="147"/>
      <c r="DZ18" s="147"/>
      <c r="EA18" s="148">
        <f>SUM(DP18:DZ18)</f>
        <v>0</v>
      </c>
      <c r="EB18" s="149"/>
      <c r="EC18" s="149"/>
      <c r="ED18" s="149"/>
      <c r="EE18" s="149"/>
      <c r="EF18" s="149"/>
      <c r="EG18" s="149"/>
      <c r="EH18" s="149"/>
      <c r="EI18" s="149"/>
      <c r="EJ18" s="149"/>
      <c r="EK18" s="149"/>
      <c r="EL18" s="149"/>
      <c r="EM18" s="149"/>
      <c r="EN18" s="149"/>
      <c r="EO18" s="149"/>
      <c r="EP18" s="149"/>
      <c r="EQ18" s="149"/>
      <c r="ER18" s="149"/>
      <c r="ES18" s="149"/>
      <c r="ET18" s="149"/>
      <c r="EU18" s="149"/>
      <c r="EV18" s="149"/>
      <c r="EW18" s="149"/>
      <c r="EX18" s="149"/>
      <c r="EY18" s="149"/>
      <c r="EZ18" s="150">
        <f>SUM(AE18,AQ18,BC18,BO18,CA18,DC18,DO18,EA18,EM18,EY18)</f>
        <v>0</v>
      </c>
    </row>
    <row r="19" spans="1:157" ht="27" customHeight="1">
      <c r="B19" s="372" t="s">
        <v>686</v>
      </c>
      <c r="C19" s="358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  <c r="BR19" s="151"/>
      <c r="BS19" s="151"/>
      <c r="BT19" s="151"/>
      <c r="BU19" s="151"/>
      <c r="BV19" s="151"/>
      <c r="BW19" s="151"/>
      <c r="BX19" s="151"/>
      <c r="BY19" s="151"/>
      <c r="BZ19" s="151"/>
      <c r="CA19" s="151"/>
      <c r="CB19" s="151"/>
      <c r="CC19" s="151"/>
      <c r="CD19" s="151"/>
      <c r="CE19" s="151"/>
      <c r="CF19" s="151"/>
      <c r="CG19" s="151"/>
      <c r="CH19" s="151"/>
      <c r="CI19" s="151"/>
      <c r="CJ19" s="151"/>
      <c r="CK19" s="151"/>
      <c r="CL19" s="151"/>
      <c r="CM19" s="151"/>
      <c r="CN19" s="151"/>
      <c r="CO19" s="151"/>
      <c r="CP19" s="151"/>
      <c r="CQ19" s="151"/>
      <c r="CR19" s="151"/>
      <c r="CS19" s="151"/>
      <c r="CT19" s="151"/>
      <c r="CU19" s="151"/>
      <c r="CV19" s="151"/>
      <c r="CW19" s="151"/>
      <c r="CX19" s="151"/>
      <c r="CY19" s="151"/>
      <c r="CZ19" s="151"/>
      <c r="DA19" s="151"/>
      <c r="DB19" s="151"/>
      <c r="DC19" s="151"/>
      <c r="DD19" s="151"/>
      <c r="DE19" s="151"/>
      <c r="DF19" s="151"/>
      <c r="DG19" s="151"/>
      <c r="DH19" s="151"/>
      <c r="DI19" s="151"/>
      <c r="DJ19" s="151"/>
      <c r="DK19" s="151"/>
      <c r="DL19" s="151"/>
      <c r="DM19" s="151"/>
      <c r="DN19" s="151"/>
      <c r="DO19" s="151"/>
      <c r="DP19" s="151"/>
      <c r="DQ19" s="151"/>
      <c r="DR19" s="151"/>
      <c r="DS19" s="151"/>
      <c r="DT19" s="151"/>
      <c r="DU19" s="151"/>
      <c r="DV19" s="151"/>
      <c r="DW19" s="151"/>
      <c r="DX19" s="151"/>
      <c r="DY19" s="151"/>
      <c r="DZ19" s="151"/>
      <c r="EA19" s="151"/>
      <c r="EB19" s="151"/>
      <c r="EC19" s="151"/>
      <c r="ED19" s="151"/>
      <c r="EE19" s="151"/>
      <c r="EF19" s="151"/>
      <c r="EG19" s="151"/>
      <c r="EH19" s="151"/>
      <c r="EI19" s="151"/>
      <c r="EJ19" s="151"/>
      <c r="EK19" s="151"/>
      <c r="EL19" s="151"/>
      <c r="EM19" s="151"/>
      <c r="EN19" s="151"/>
      <c r="EO19" s="151"/>
      <c r="EP19" s="151"/>
      <c r="EQ19" s="151"/>
      <c r="ER19" s="151"/>
      <c r="ES19" s="151"/>
      <c r="ET19" s="151"/>
      <c r="EU19" s="151"/>
      <c r="EV19" s="151"/>
      <c r="EW19" s="151"/>
      <c r="EX19" s="151"/>
      <c r="EY19" s="151"/>
      <c r="EZ19" s="152"/>
    </row>
    <row r="20" spans="1:157" ht="27" customHeight="1">
      <c r="B20" s="373" t="s">
        <v>687</v>
      </c>
      <c r="C20" s="128" t="s">
        <v>498</v>
      </c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8">
        <f>SUM(D20:AD20)</f>
        <v>0</v>
      </c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8">
        <f>SUM(AF20:AP20)</f>
        <v>0</v>
      </c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8">
        <f>SUM(AR20:BB20)</f>
        <v>0</v>
      </c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  <c r="BR20" s="149"/>
      <c r="BS20" s="149"/>
      <c r="BT20" s="149"/>
      <c r="BU20" s="149"/>
      <c r="BV20" s="149"/>
      <c r="BW20" s="149"/>
      <c r="BX20" s="149"/>
      <c r="BY20" s="149"/>
      <c r="BZ20" s="149"/>
      <c r="CA20" s="153"/>
      <c r="CB20" s="147"/>
      <c r="CC20" s="147"/>
      <c r="CD20" s="147"/>
      <c r="CE20" s="147"/>
      <c r="CF20" s="147"/>
      <c r="CG20" s="147"/>
      <c r="CH20" s="147"/>
      <c r="CI20" s="147"/>
      <c r="CJ20" s="147"/>
      <c r="CK20" s="147"/>
      <c r="CL20" s="147"/>
      <c r="CM20" s="147"/>
      <c r="CN20" s="147"/>
      <c r="CO20" s="147"/>
      <c r="CP20" s="147"/>
      <c r="CQ20" s="147"/>
      <c r="CR20" s="147"/>
      <c r="CS20" s="147"/>
      <c r="CT20" s="147"/>
      <c r="CU20" s="147"/>
      <c r="CV20" s="147"/>
      <c r="CW20" s="147"/>
      <c r="CX20" s="147"/>
      <c r="CY20" s="147"/>
      <c r="CZ20" s="147"/>
      <c r="DA20" s="147"/>
      <c r="DB20" s="147"/>
      <c r="DC20" s="148">
        <f>SUM(CB20:DB20)</f>
        <v>0</v>
      </c>
      <c r="DD20" s="147"/>
      <c r="DE20" s="147"/>
      <c r="DF20" s="147"/>
      <c r="DG20" s="147"/>
      <c r="DH20" s="147"/>
      <c r="DI20" s="147"/>
      <c r="DJ20" s="147"/>
      <c r="DK20" s="147"/>
      <c r="DL20" s="147"/>
      <c r="DM20" s="147"/>
      <c r="DN20" s="147"/>
      <c r="DO20" s="148">
        <f>SUM(DD20:DN20)</f>
        <v>0</v>
      </c>
      <c r="DP20" s="147"/>
      <c r="DQ20" s="147"/>
      <c r="DR20" s="147"/>
      <c r="DS20" s="147"/>
      <c r="DT20" s="147"/>
      <c r="DU20" s="147"/>
      <c r="DV20" s="147"/>
      <c r="DW20" s="147"/>
      <c r="DX20" s="147"/>
      <c r="DY20" s="147"/>
      <c r="DZ20" s="147"/>
      <c r="EA20" s="148">
        <f>SUM(DP20:DZ20)</f>
        <v>0</v>
      </c>
      <c r="EB20" s="149"/>
      <c r="EC20" s="149"/>
      <c r="ED20" s="149"/>
      <c r="EE20" s="149"/>
      <c r="EF20" s="149"/>
      <c r="EG20" s="149"/>
      <c r="EH20" s="149"/>
      <c r="EI20" s="149"/>
      <c r="EJ20" s="149"/>
      <c r="EK20" s="149"/>
      <c r="EL20" s="149"/>
      <c r="EM20" s="149"/>
      <c r="EN20" s="149"/>
      <c r="EO20" s="149"/>
      <c r="EP20" s="149"/>
      <c r="EQ20" s="149"/>
      <c r="ER20" s="149"/>
      <c r="ES20" s="149"/>
      <c r="ET20" s="149"/>
      <c r="EU20" s="149"/>
      <c r="EV20" s="149"/>
      <c r="EW20" s="149"/>
      <c r="EX20" s="149"/>
      <c r="EY20" s="153"/>
      <c r="EZ20" s="150">
        <f>SUM(AE20,AQ20,BC20,BO20,CA20,DC20,DO20,EA20,EM20,EY20)</f>
        <v>0</v>
      </c>
    </row>
    <row r="21" spans="1:157" ht="27" customHeight="1">
      <c r="B21" s="373" t="s">
        <v>688</v>
      </c>
      <c r="C21" s="128" t="s">
        <v>500</v>
      </c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8">
        <f>SUM(D21:AD21)</f>
        <v>0</v>
      </c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8">
        <f>SUM(AF21:AP21)</f>
        <v>0</v>
      </c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8">
        <f>SUM(AR21:BB21)</f>
        <v>0</v>
      </c>
      <c r="BD21" s="153"/>
      <c r="BE21" s="153"/>
      <c r="BF21" s="153"/>
      <c r="BG21" s="153"/>
      <c r="BH21" s="153"/>
      <c r="BI21" s="153"/>
      <c r="BJ21" s="153"/>
      <c r="BK21" s="153"/>
      <c r="BL21" s="153"/>
      <c r="BM21" s="153"/>
      <c r="BN21" s="153"/>
      <c r="BO21" s="149"/>
      <c r="BP21" s="153"/>
      <c r="BQ21" s="153"/>
      <c r="BR21" s="153"/>
      <c r="BS21" s="153"/>
      <c r="BT21" s="153"/>
      <c r="BU21" s="153"/>
      <c r="BV21" s="153"/>
      <c r="BW21" s="153"/>
      <c r="BX21" s="153"/>
      <c r="BY21" s="153"/>
      <c r="BZ21" s="153"/>
      <c r="CA21" s="153"/>
      <c r="CB21" s="147"/>
      <c r="CC21" s="147"/>
      <c r="CD21" s="147"/>
      <c r="CE21" s="147"/>
      <c r="CF21" s="147"/>
      <c r="CG21" s="147"/>
      <c r="CH21" s="147"/>
      <c r="CI21" s="147"/>
      <c r="CJ21" s="147"/>
      <c r="CK21" s="147"/>
      <c r="CL21" s="147"/>
      <c r="CM21" s="147"/>
      <c r="CN21" s="147"/>
      <c r="CO21" s="147"/>
      <c r="CP21" s="147"/>
      <c r="CQ21" s="147"/>
      <c r="CR21" s="147"/>
      <c r="CS21" s="147"/>
      <c r="CT21" s="147"/>
      <c r="CU21" s="147"/>
      <c r="CV21" s="147"/>
      <c r="CW21" s="147"/>
      <c r="CX21" s="147"/>
      <c r="CY21" s="147"/>
      <c r="CZ21" s="147"/>
      <c r="DA21" s="147"/>
      <c r="DB21" s="147"/>
      <c r="DC21" s="148">
        <f>SUM(CB21:DB21)</f>
        <v>0</v>
      </c>
      <c r="DD21" s="147"/>
      <c r="DE21" s="147"/>
      <c r="DF21" s="147"/>
      <c r="DG21" s="147"/>
      <c r="DH21" s="147"/>
      <c r="DI21" s="147"/>
      <c r="DJ21" s="147"/>
      <c r="DK21" s="147"/>
      <c r="DL21" s="147"/>
      <c r="DM21" s="147"/>
      <c r="DN21" s="147"/>
      <c r="DO21" s="148">
        <f>SUM(DD21:DN21)</f>
        <v>0</v>
      </c>
      <c r="DP21" s="147"/>
      <c r="DQ21" s="147"/>
      <c r="DR21" s="147"/>
      <c r="DS21" s="147"/>
      <c r="DT21" s="147"/>
      <c r="DU21" s="147"/>
      <c r="DV21" s="147"/>
      <c r="DW21" s="147"/>
      <c r="DX21" s="147"/>
      <c r="DY21" s="147"/>
      <c r="DZ21" s="147"/>
      <c r="EA21" s="148">
        <f>SUM(DP21:DZ21)</f>
        <v>0</v>
      </c>
      <c r="EB21" s="153"/>
      <c r="EC21" s="153"/>
      <c r="ED21" s="153"/>
      <c r="EE21" s="153"/>
      <c r="EF21" s="153"/>
      <c r="EG21" s="153"/>
      <c r="EH21" s="153"/>
      <c r="EI21" s="153"/>
      <c r="EJ21" s="153"/>
      <c r="EK21" s="153"/>
      <c r="EL21" s="153"/>
      <c r="EM21" s="149"/>
      <c r="EN21" s="153"/>
      <c r="EO21" s="153"/>
      <c r="EP21" s="153"/>
      <c r="EQ21" s="153"/>
      <c r="ER21" s="153"/>
      <c r="ES21" s="153"/>
      <c r="ET21" s="153"/>
      <c r="EU21" s="153"/>
      <c r="EV21" s="153"/>
      <c r="EW21" s="153"/>
      <c r="EX21" s="153"/>
      <c r="EY21" s="153"/>
      <c r="EZ21" s="150">
        <f>SUM(AE21,AQ21,BC21,BO21,CA21,DC21,DO21,EA21,EM21,EY21)</f>
        <v>0</v>
      </c>
    </row>
    <row r="22" spans="1:157" ht="27" customHeight="1">
      <c r="B22" s="372" t="s">
        <v>689</v>
      </c>
      <c r="C22" s="128" t="s">
        <v>502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8">
        <f>SUM(D22:AD22)</f>
        <v>0</v>
      </c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  <c r="BR22" s="151"/>
      <c r="BS22" s="151"/>
      <c r="BT22" s="151"/>
      <c r="BU22" s="151"/>
      <c r="BV22" s="151"/>
      <c r="BW22" s="151"/>
      <c r="BX22" s="151"/>
      <c r="BY22" s="151"/>
      <c r="BZ22" s="151"/>
      <c r="CA22" s="151"/>
      <c r="CB22" s="147"/>
      <c r="CC22" s="147"/>
      <c r="CD22" s="147"/>
      <c r="CE22" s="147"/>
      <c r="CF22" s="147"/>
      <c r="CG22" s="147"/>
      <c r="CH22" s="147"/>
      <c r="CI22" s="147"/>
      <c r="CJ22" s="147"/>
      <c r="CK22" s="147"/>
      <c r="CL22" s="147"/>
      <c r="CM22" s="147"/>
      <c r="CN22" s="147"/>
      <c r="CO22" s="147"/>
      <c r="CP22" s="147"/>
      <c r="CQ22" s="147"/>
      <c r="CR22" s="147"/>
      <c r="CS22" s="147"/>
      <c r="CT22" s="147"/>
      <c r="CU22" s="147"/>
      <c r="CV22" s="147"/>
      <c r="CW22" s="147"/>
      <c r="CX22" s="147"/>
      <c r="CY22" s="147"/>
      <c r="CZ22" s="147"/>
      <c r="DA22" s="147"/>
      <c r="DB22" s="147"/>
      <c r="DC22" s="148">
        <f>SUM(CB22:DB22)</f>
        <v>0</v>
      </c>
      <c r="DD22" s="151"/>
      <c r="DE22" s="151"/>
      <c r="DF22" s="151"/>
      <c r="DG22" s="151"/>
      <c r="DH22" s="151"/>
      <c r="DI22" s="151"/>
      <c r="DJ22" s="151"/>
      <c r="DK22" s="151"/>
      <c r="DL22" s="151"/>
      <c r="DM22" s="151"/>
      <c r="DN22" s="151"/>
      <c r="DO22" s="151"/>
      <c r="DP22" s="151"/>
      <c r="DQ22" s="151"/>
      <c r="DR22" s="151"/>
      <c r="DS22" s="151"/>
      <c r="DT22" s="151"/>
      <c r="DU22" s="151"/>
      <c r="DV22" s="151"/>
      <c r="DW22" s="151"/>
      <c r="DX22" s="151"/>
      <c r="DY22" s="151"/>
      <c r="DZ22" s="151"/>
      <c r="EA22" s="151"/>
      <c r="EB22" s="151"/>
      <c r="EC22" s="151"/>
      <c r="ED22" s="151"/>
      <c r="EE22" s="151"/>
      <c r="EF22" s="151"/>
      <c r="EG22" s="151"/>
      <c r="EH22" s="151"/>
      <c r="EI22" s="151"/>
      <c r="EJ22" s="151"/>
      <c r="EK22" s="151"/>
      <c r="EL22" s="151"/>
      <c r="EM22" s="151"/>
      <c r="EN22" s="151"/>
      <c r="EO22" s="151"/>
      <c r="EP22" s="151"/>
      <c r="EQ22" s="151"/>
      <c r="ER22" s="151"/>
      <c r="ES22" s="151"/>
      <c r="ET22" s="151"/>
      <c r="EU22" s="151"/>
      <c r="EV22" s="151"/>
      <c r="EW22" s="151"/>
      <c r="EX22" s="151"/>
      <c r="EY22" s="151"/>
      <c r="EZ22" s="150">
        <f>AE22+DC22</f>
        <v>0</v>
      </c>
    </row>
    <row r="23" spans="1:157" ht="15" customHeight="1"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  <c r="BR23" s="154"/>
      <c r="BS23" s="154"/>
      <c r="BT23" s="154"/>
      <c r="BU23" s="154"/>
      <c r="BV23" s="154"/>
      <c r="BW23" s="154"/>
      <c r="BX23" s="154"/>
      <c r="BY23" s="154"/>
      <c r="BZ23" s="154"/>
      <c r="CA23" s="154"/>
      <c r="CB23" s="154"/>
      <c r="CC23" s="154"/>
      <c r="CD23" s="154"/>
      <c r="CE23" s="154"/>
      <c r="CF23" s="154"/>
      <c r="CG23" s="154"/>
      <c r="CH23" s="154"/>
      <c r="CI23" s="154"/>
      <c r="CJ23" s="154"/>
      <c r="CK23" s="154"/>
      <c r="CL23" s="154"/>
      <c r="CM23" s="154"/>
      <c r="CN23" s="154"/>
      <c r="CO23" s="154"/>
      <c r="CP23" s="154"/>
      <c r="CQ23" s="154"/>
      <c r="CR23" s="154"/>
      <c r="CS23" s="154"/>
      <c r="CT23" s="154"/>
      <c r="CU23" s="154"/>
      <c r="CV23" s="154"/>
      <c r="CW23" s="154"/>
      <c r="CX23" s="154"/>
      <c r="CY23" s="154"/>
      <c r="CZ23" s="154"/>
      <c r="DA23" s="154"/>
      <c r="DB23" s="154"/>
      <c r="DC23" s="154"/>
      <c r="DD23" s="154"/>
      <c r="DE23" s="154"/>
      <c r="DF23" s="154"/>
      <c r="DG23" s="154"/>
      <c r="DH23" s="154"/>
      <c r="DI23" s="154"/>
      <c r="DJ23" s="154"/>
      <c r="DK23" s="154"/>
      <c r="DL23" s="154"/>
      <c r="DM23" s="154"/>
      <c r="DN23" s="154"/>
      <c r="DO23" s="154"/>
      <c r="DP23" s="154"/>
      <c r="DQ23" s="154"/>
      <c r="DR23" s="154"/>
      <c r="DS23" s="154"/>
      <c r="DT23" s="154"/>
      <c r="DU23" s="154"/>
      <c r="DV23" s="154"/>
      <c r="DW23" s="154"/>
      <c r="DX23" s="154"/>
      <c r="DY23" s="154"/>
      <c r="DZ23" s="154"/>
      <c r="EA23" s="154"/>
      <c r="EB23" s="154"/>
      <c r="EC23" s="154"/>
      <c r="ED23" s="154"/>
      <c r="EE23" s="154"/>
      <c r="EF23" s="154"/>
      <c r="EG23" s="154"/>
      <c r="EH23" s="154"/>
      <c r="EI23" s="154"/>
      <c r="EJ23" s="154"/>
      <c r="EK23" s="154"/>
      <c r="EL23" s="154"/>
      <c r="EM23" s="154"/>
      <c r="EN23" s="154"/>
      <c r="EO23" s="154"/>
      <c r="EP23" s="154"/>
      <c r="EQ23" s="154"/>
      <c r="ER23" s="154"/>
      <c r="ES23" s="154"/>
      <c r="ET23" s="154"/>
      <c r="EU23" s="154"/>
      <c r="EV23" s="154"/>
      <c r="EW23" s="154"/>
      <c r="EX23" s="154"/>
      <c r="EY23" s="154"/>
      <c r="EZ23" s="154"/>
    </row>
    <row r="24" spans="1:157" ht="15" customHeight="1">
      <c r="B24" s="50" t="s">
        <v>690</v>
      </c>
      <c r="C24" s="368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155"/>
      <c r="BW24" s="155"/>
      <c r="BX24" s="155"/>
      <c r="BY24" s="155"/>
      <c r="BZ24" s="155"/>
      <c r="CA24" s="155"/>
      <c r="CB24" s="155"/>
      <c r="CC24" s="155"/>
      <c r="CD24" s="155"/>
      <c r="CE24" s="155"/>
      <c r="CF24" s="155"/>
      <c r="CG24" s="155"/>
      <c r="CH24" s="155"/>
      <c r="CI24" s="155"/>
      <c r="CJ24" s="155"/>
      <c r="CK24" s="155"/>
      <c r="CL24" s="155"/>
      <c r="CM24" s="155"/>
      <c r="CN24" s="155"/>
      <c r="CO24" s="155"/>
      <c r="CP24" s="155"/>
      <c r="CQ24" s="155"/>
      <c r="CR24" s="155"/>
      <c r="CS24" s="155"/>
      <c r="CT24" s="155"/>
      <c r="CU24" s="155"/>
      <c r="CV24" s="155"/>
      <c r="CW24" s="155"/>
      <c r="CX24" s="155"/>
      <c r="CY24" s="155"/>
      <c r="CZ24" s="155"/>
      <c r="DA24" s="155"/>
      <c r="DB24" s="155"/>
      <c r="DC24" s="155"/>
      <c r="DD24" s="155"/>
      <c r="DE24" s="155"/>
      <c r="DF24" s="155"/>
      <c r="DG24" s="155"/>
      <c r="DH24" s="155"/>
      <c r="DI24" s="155"/>
      <c r="DJ24" s="155"/>
      <c r="DK24" s="155"/>
      <c r="DL24" s="155"/>
      <c r="DM24" s="155"/>
      <c r="DN24" s="155"/>
      <c r="DO24" s="155"/>
      <c r="DP24" s="155"/>
      <c r="DQ24" s="155"/>
      <c r="DR24" s="155"/>
      <c r="DS24" s="155"/>
      <c r="DT24" s="155"/>
      <c r="DU24" s="155"/>
      <c r="DV24" s="155"/>
      <c r="DW24" s="155"/>
      <c r="DX24" s="155"/>
      <c r="DY24" s="155"/>
      <c r="DZ24" s="155"/>
      <c r="EA24" s="155"/>
      <c r="EB24" s="155"/>
      <c r="EC24" s="155"/>
      <c r="ED24" s="155"/>
      <c r="EE24" s="155"/>
      <c r="EF24" s="155"/>
      <c r="EG24" s="155"/>
      <c r="EH24" s="155"/>
      <c r="EI24" s="155"/>
      <c r="EJ24" s="155"/>
      <c r="EK24" s="155"/>
      <c r="EL24" s="155"/>
      <c r="EM24" s="155"/>
      <c r="EN24" s="155"/>
      <c r="EO24" s="155"/>
      <c r="EP24" s="155"/>
      <c r="EQ24" s="155"/>
      <c r="ER24" s="155"/>
      <c r="ES24" s="155"/>
      <c r="ET24" s="155"/>
      <c r="EU24" s="155"/>
      <c r="EV24" s="155"/>
      <c r="EW24" s="155"/>
      <c r="EX24" s="155"/>
      <c r="EY24" s="155"/>
      <c r="EZ24" s="155"/>
      <c r="FA24" s="57"/>
    </row>
    <row r="25" spans="1:157" ht="15" customHeight="1">
      <c r="D25" s="156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  <c r="BI25" s="154"/>
      <c r="BJ25" s="154"/>
      <c r="BK25" s="154"/>
      <c r="BL25" s="154"/>
      <c r="BM25" s="154"/>
      <c r="BN25" s="154"/>
      <c r="BO25" s="154"/>
      <c r="BP25" s="154"/>
      <c r="BQ25" s="154"/>
      <c r="BR25" s="154"/>
      <c r="BS25" s="154"/>
      <c r="BT25" s="154"/>
      <c r="BU25" s="154"/>
      <c r="BV25" s="154"/>
      <c r="BW25" s="154"/>
      <c r="BX25" s="154"/>
      <c r="BY25" s="154"/>
      <c r="BZ25" s="154"/>
      <c r="CA25" s="154"/>
      <c r="CB25" s="154"/>
      <c r="CC25" s="154"/>
      <c r="CD25" s="154"/>
      <c r="CE25" s="154"/>
      <c r="CF25" s="154"/>
      <c r="CG25" s="154"/>
      <c r="CH25" s="154"/>
      <c r="CI25" s="154"/>
      <c r="CJ25" s="154"/>
      <c r="CK25" s="154"/>
      <c r="CL25" s="154"/>
      <c r="CM25" s="154"/>
      <c r="CN25" s="154"/>
      <c r="CO25" s="154"/>
      <c r="CP25" s="154"/>
      <c r="CQ25" s="154"/>
      <c r="CR25" s="154"/>
      <c r="CS25" s="154"/>
      <c r="CT25" s="154"/>
      <c r="CU25" s="154"/>
      <c r="CV25" s="154"/>
      <c r="CW25" s="154"/>
      <c r="CX25" s="154"/>
      <c r="CY25" s="154"/>
      <c r="CZ25" s="154"/>
      <c r="DA25" s="154"/>
      <c r="DB25" s="154"/>
      <c r="DC25" s="154"/>
      <c r="DD25" s="154"/>
      <c r="DE25" s="154"/>
      <c r="DF25" s="154"/>
      <c r="DG25" s="154"/>
      <c r="DH25" s="154"/>
      <c r="DI25" s="154"/>
      <c r="DJ25" s="154"/>
      <c r="DK25" s="154"/>
      <c r="DL25" s="154"/>
      <c r="DM25" s="154"/>
      <c r="DN25" s="154"/>
      <c r="DO25" s="154"/>
      <c r="DP25" s="154"/>
      <c r="DQ25" s="154"/>
      <c r="DR25" s="154"/>
      <c r="DS25" s="154"/>
      <c r="DT25" s="154"/>
      <c r="DU25" s="154"/>
      <c r="DV25" s="154"/>
      <c r="DW25" s="154"/>
      <c r="DX25" s="154"/>
      <c r="DY25" s="154"/>
      <c r="DZ25" s="154"/>
      <c r="EA25" s="154"/>
      <c r="EB25" s="154"/>
      <c r="EC25" s="154"/>
      <c r="ED25" s="154"/>
      <c r="EE25" s="154"/>
      <c r="EF25" s="154"/>
      <c r="EG25" s="154"/>
      <c r="EH25" s="154"/>
      <c r="EI25" s="154"/>
      <c r="EJ25" s="154"/>
      <c r="EK25" s="154"/>
      <c r="EL25" s="154"/>
      <c r="EM25" s="154"/>
      <c r="EN25" s="154"/>
      <c r="EO25" s="154"/>
      <c r="EP25" s="154"/>
      <c r="EQ25" s="154"/>
      <c r="ER25" s="154"/>
      <c r="ES25" s="154"/>
      <c r="ET25" s="154"/>
      <c r="EU25" s="154"/>
      <c r="EV25" s="154"/>
      <c r="EW25" s="154"/>
      <c r="EX25" s="154"/>
      <c r="EY25" s="154"/>
      <c r="EZ25" s="154"/>
    </row>
    <row r="26" spans="1:157" ht="27" customHeight="1">
      <c r="B26" s="522" t="s">
        <v>26</v>
      </c>
      <c r="C26" s="523"/>
      <c r="D26" s="157" t="s">
        <v>467</v>
      </c>
      <c r="E26" s="157" t="s">
        <v>28</v>
      </c>
      <c r="F26" s="157" t="s">
        <v>29</v>
      </c>
      <c r="G26" s="157" t="s">
        <v>30</v>
      </c>
      <c r="H26" s="157" t="s">
        <v>31</v>
      </c>
      <c r="I26" s="157" t="s">
        <v>32</v>
      </c>
      <c r="J26" s="157" t="s">
        <v>33</v>
      </c>
      <c r="K26" s="157" t="s">
        <v>34</v>
      </c>
      <c r="L26" s="157" t="s">
        <v>35</v>
      </c>
      <c r="M26" s="157" t="s">
        <v>36</v>
      </c>
      <c r="N26" s="157" t="s">
        <v>37</v>
      </c>
      <c r="O26" s="157" t="s">
        <v>38</v>
      </c>
      <c r="P26" s="157" t="s">
        <v>39</v>
      </c>
      <c r="Q26" s="157" t="s">
        <v>40</v>
      </c>
      <c r="R26" s="157" t="s">
        <v>41</v>
      </c>
      <c r="S26" s="157" t="s">
        <v>42</v>
      </c>
      <c r="T26" s="157" t="s">
        <v>43</v>
      </c>
      <c r="U26" s="157" t="s">
        <v>44</v>
      </c>
      <c r="V26" s="157" t="s">
        <v>45</v>
      </c>
      <c r="W26" s="157" t="s">
        <v>468</v>
      </c>
      <c r="X26" s="157" t="s">
        <v>469</v>
      </c>
      <c r="Y26" s="157" t="s">
        <v>470</v>
      </c>
      <c r="Z26" s="157" t="s">
        <v>471</v>
      </c>
      <c r="AA26" s="157" t="s">
        <v>472</v>
      </c>
      <c r="AB26" s="157" t="s">
        <v>473</v>
      </c>
      <c r="AC26" s="157" t="s">
        <v>520</v>
      </c>
      <c r="AD26" s="157" t="s">
        <v>521</v>
      </c>
      <c r="AE26" s="157" t="s">
        <v>522</v>
      </c>
      <c r="AF26" s="157" t="s">
        <v>523</v>
      </c>
      <c r="AG26" s="157" t="s">
        <v>524</v>
      </c>
      <c r="AH26" s="157" t="s">
        <v>525</v>
      </c>
      <c r="AI26" s="157" t="s">
        <v>526</v>
      </c>
      <c r="AJ26" s="157" t="s">
        <v>527</v>
      </c>
      <c r="AK26" s="157" t="s">
        <v>528</v>
      </c>
      <c r="AL26" s="157" t="s">
        <v>529</v>
      </c>
      <c r="AM26" s="157" t="s">
        <v>530</v>
      </c>
      <c r="AN26" s="157" t="s">
        <v>531</v>
      </c>
      <c r="AO26" s="157" t="s">
        <v>532</v>
      </c>
      <c r="AP26" s="157" t="s">
        <v>533</v>
      </c>
      <c r="AQ26" s="157" t="s">
        <v>534</v>
      </c>
      <c r="AR26" s="157" t="s">
        <v>535</v>
      </c>
      <c r="AS26" s="157" t="s">
        <v>536</v>
      </c>
      <c r="AT26" s="157" t="s">
        <v>537</v>
      </c>
      <c r="AU26" s="157" t="s">
        <v>538</v>
      </c>
      <c r="AV26" s="157" t="s">
        <v>539</v>
      </c>
      <c r="AW26" s="157" t="s">
        <v>540</v>
      </c>
      <c r="AX26" s="157" t="s">
        <v>541</v>
      </c>
      <c r="AY26" s="157" t="s">
        <v>542</v>
      </c>
      <c r="AZ26" s="157" t="s">
        <v>543</v>
      </c>
      <c r="BA26" s="157" t="s">
        <v>544</v>
      </c>
      <c r="BB26" s="157" t="s">
        <v>545</v>
      </c>
      <c r="BC26" s="157" t="s">
        <v>546</v>
      </c>
      <c r="BD26" s="157" t="s">
        <v>547</v>
      </c>
      <c r="BE26" s="157" t="s">
        <v>548</v>
      </c>
      <c r="BF26" s="157" t="s">
        <v>549</v>
      </c>
      <c r="BG26" s="157" t="s">
        <v>550</v>
      </c>
      <c r="BH26" s="157" t="s">
        <v>551</v>
      </c>
      <c r="BI26" s="157" t="s">
        <v>552</v>
      </c>
      <c r="BJ26" s="157" t="s">
        <v>553</v>
      </c>
      <c r="BK26" s="157" t="s">
        <v>554</v>
      </c>
      <c r="BL26" s="157" t="s">
        <v>555</v>
      </c>
      <c r="BM26" s="157" t="s">
        <v>556</v>
      </c>
      <c r="BN26" s="157" t="s">
        <v>557</v>
      </c>
      <c r="BO26" s="157" t="s">
        <v>558</v>
      </c>
      <c r="BP26" s="157" t="s">
        <v>559</v>
      </c>
      <c r="BQ26" s="157" t="s">
        <v>560</v>
      </c>
      <c r="BR26" s="157" t="s">
        <v>561</v>
      </c>
      <c r="BS26" s="157" t="s">
        <v>562</v>
      </c>
      <c r="BT26" s="157" t="s">
        <v>563</v>
      </c>
      <c r="BU26" s="157" t="s">
        <v>564</v>
      </c>
      <c r="BV26" s="157" t="s">
        <v>565</v>
      </c>
      <c r="BW26" s="157" t="s">
        <v>566</v>
      </c>
      <c r="BX26" s="157" t="s">
        <v>567</v>
      </c>
      <c r="BY26" s="157" t="s">
        <v>568</v>
      </c>
      <c r="BZ26" s="157" t="s">
        <v>569</v>
      </c>
      <c r="CA26" s="157" t="s">
        <v>570</v>
      </c>
      <c r="CB26" s="157" t="s">
        <v>571</v>
      </c>
      <c r="CC26" s="157" t="s">
        <v>572</v>
      </c>
      <c r="CD26" s="157" t="s">
        <v>573</v>
      </c>
      <c r="CE26" s="157" t="s">
        <v>574</v>
      </c>
      <c r="CF26" s="157" t="s">
        <v>575</v>
      </c>
      <c r="CG26" s="157" t="s">
        <v>576</v>
      </c>
      <c r="CH26" s="157" t="s">
        <v>577</v>
      </c>
      <c r="CI26" s="157" t="s">
        <v>578</v>
      </c>
      <c r="CJ26" s="157" t="s">
        <v>579</v>
      </c>
      <c r="CK26" s="157" t="s">
        <v>580</v>
      </c>
      <c r="CL26" s="157" t="s">
        <v>581</v>
      </c>
      <c r="CM26" s="157" t="s">
        <v>582</v>
      </c>
      <c r="CN26" s="157" t="s">
        <v>583</v>
      </c>
      <c r="CO26" s="157" t="s">
        <v>584</v>
      </c>
      <c r="CP26" s="157" t="s">
        <v>585</v>
      </c>
      <c r="CQ26" s="157" t="s">
        <v>586</v>
      </c>
      <c r="CR26" s="157" t="s">
        <v>587</v>
      </c>
      <c r="CS26" s="157" t="s">
        <v>588</v>
      </c>
      <c r="CT26" s="157" t="s">
        <v>589</v>
      </c>
      <c r="CU26" s="157" t="s">
        <v>590</v>
      </c>
      <c r="CV26" s="157" t="s">
        <v>591</v>
      </c>
      <c r="CW26" s="157" t="s">
        <v>592</v>
      </c>
      <c r="CX26" s="157" t="s">
        <v>593</v>
      </c>
      <c r="CY26" s="157" t="s">
        <v>594</v>
      </c>
      <c r="CZ26" s="157" t="s">
        <v>595</v>
      </c>
      <c r="DA26" s="157" t="s">
        <v>596</v>
      </c>
      <c r="DB26" s="157" t="s">
        <v>597</v>
      </c>
      <c r="DC26" s="157" t="s">
        <v>598</v>
      </c>
      <c r="DD26" s="157" t="s">
        <v>599</v>
      </c>
      <c r="DE26" s="157" t="s">
        <v>600</v>
      </c>
      <c r="DF26" s="157" t="s">
        <v>601</v>
      </c>
      <c r="DG26" s="157" t="s">
        <v>602</v>
      </c>
      <c r="DH26" s="157" t="s">
        <v>603</v>
      </c>
      <c r="DI26" s="157" t="s">
        <v>604</v>
      </c>
      <c r="DJ26" s="157" t="s">
        <v>605</v>
      </c>
      <c r="DK26" s="157" t="s">
        <v>606</v>
      </c>
      <c r="DL26" s="157" t="s">
        <v>607</v>
      </c>
      <c r="DM26" s="157" t="s">
        <v>608</v>
      </c>
      <c r="DN26" s="157" t="s">
        <v>609</v>
      </c>
      <c r="DO26" s="157" t="s">
        <v>610</v>
      </c>
      <c r="DP26" s="157" t="s">
        <v>611</v>
      </c>
      <c r="DQ26" s="157" t="s">
        <v>612</v>
      </c>
      <c r="DR26" s="157" t="s">
        <v>613</v>
      </c>
      <c r="DS26" s="157" t="s">
        <v>614</v>
      </c>
      <c r="DT26" s="157" t="s">
        <v>615</v>
      </c>
      <c r="DU26" s="157" t="s">
        <v>616</v>
      </c>
      <c r="DV26" s="157" t="s">
        <v>617</v>
      </c>
      <c r="DW26" s="157" t="s">
        <v>618</v>
      </c>
      <c r="DX26" s="157" t="s">
        <v>619</v>
      </c>
      <c r="DY26" s="157" t="s">
        <v>620</v>
      </c>
      <c r="DZ26" s="157" t="s">
        <v>621</v>
      </c>
      <c r="EA26" s="157" t="s">
        <v>622</v>
      </c>
      <c r="EB26" s="157" t="s">
        <v>623</v>
      </c>
      <c r="EC26" s="157" t="s">
        <v>624</v>
      </c>
      <c r="ED26" s="157" t="s">
        <v>625</v>
      </c>
      <c r="EE26" s="157" t="s">
        <v>626</v>
      </c>
      <c r="EF26" s="157" t="s">
        <v>627</v>
      </c>
      <c r="EG26" s="157" t="s">
        <v>628</v>
      </c>
      <c r="EH26" s="157" t="s">
        <v>629</v>
      </c>
      <c r="EI26" s="157" t="s">
        <v>630</v>
      </c>
      <c r="EJ26" s="157" t="s">
        <v>631</v>
      </c>
      <c r="EK26" s="157" t="s">
        <v>632</v>
      </c>
      <c r="EL26" s="157" t="s">
        <v>633</v>
      </c>
      <c r="EM26" s="157" t="s">
        <v>634</v>
      </c>
      <c r="EN26" s="157" t="s">
        <v>635</v>
      </c>
      <c r="EO26" s="157" t="s">
        <v>636</v>
      </c>
      <c r="EP26" s="157" t="s">
        <v>637</v>
      </c>
      <c r="EQ26" s="157" t="s">
        <v>638</v>
      </c>
      <c r="ER26" s="157" t="s">
        <v>639</v>
      </c>
      <c r="ES26" s="157" t="s">
        <v>640</v>
      </c>
      <c r="ET26" s="157" t="s">
        <v>641</v>
      </c>
      <c r="EU26" s="157" t="s">
        <v>642</v>
      </c>
      <c r="EV26" s="157" t="s">
        <v>643</v>
      </c>
      <c r="EW26" s="157" t="s">
        <v>644</v>
      </c>
      <c r="EX26" s="157" t="s">
        <v>645</v>
      </c>
      <c r="EY26" s="157" t="s">
        <v>646</v>
      </c>
      <c r="EZ26" s="157" t="s">
        <v>647</v>
      </c>
    </row>
    <row r="27" spans="1:157" s="52" customFormat="1" ht="27" customHeight="1">
      <c r="B27" s="524" t="s">
        <v>204</v>
      </c>
      <c r="C27" s="525"/>
      <c r="D27" s="539" t="s">
        <v>648</v>
      </c>
      <c r="E27" s="540"/>
      <c r="F27" s="540"/>
      <c r="G27" s="540"/>
      <c r="H27" s="540"/>
      <c r="I27" s="540"/>
      <c r="J27" s="540"/>
      <c r="K27" s="540"/>
      <c r="L27" s="540"/>
      <c r="M27" s="540"/>
      <c r="N27" s="540"/>
      <c r="O27" s="540"/>
      <c r="P27" s="540"/>
      <c r="Q27" s="540"/>
      <c r="R27" s="540"/>
      <c r="S27" s="540"/>
      <c r="T27" s="540"/>
      <c r="U27" s="540"/>
      <c r="V27" s="540"/>
      <c r="W27" s="540"/>
      <c r="X27" s="540"/>
      <c r="Y27" s="540"/>
      <c r="Z27" s="540"/>
      <c r="AA27" s="540"/>
      <c r="AB27" s="540"/>
      <c r="AC27" s="540"/>
      <c r="AD27" s="540"/>
      <c r="AE27" s="541"/>
      <c r="AF27" s="539" t="s">
        <v>649</v>
      </c>
      <c r="AG27" s="540"/>
      <c r="AH27" s="540"/>
      <c r="AI27" s="540"/>
      <c r="AJ27" s="540"/>
      <c r="AK27" s="540"/>
      <c r="AL27" s="540"/>
      <c r="AM27" s="540"/>
      <c r="AN27" s="540"/>
      <c r="AO27" s="540"/>
      <c r="AP27" s="540"/>
      <c r="AQ27" s="541"/>
      <c r="AR27" s="539" t="s">
        <v>650</v>
      </c>
      <c r="AS27" s="540"/>
      <c r="AT27" s="540"/>
      <c r="AU27" s="540"/>
      <c r="AV27" s="540"/>
      <c r="AW27" s="540"/>
      <c r="AX27" s="540"/>
      <c r="AY27" s="540"/>
      <c r="AZ27" s="540"/>
      <c r="BA27" s="540"/>
      <c r="BB27" s="540"/>
      <c r="BC27" s="541"/>
      <c r="BD27" s="539" t="s">
        <v>651</v>
      </c>
      <c r="BE27" s="540"/>
      <c r="BF27" s="540"/>
      <c r="BG27" s="540"/>
      <c r="BH27" s="540"/>
      <c r="BI27" s="540"/>
      <c r="BJ27" s="540"/>
      <c r="BK27" s="540"/>
      <c r="BL27" s="540"/>
      <c r="BM27" s="540"/>
      <c r="BN27" s="540"/>
      <c r="BO27" s="541"/>
      <c r="BP27" s="552" t="s">
        <v>652</v>
      </c>
      <c r="BQ27" s="552"/>
      <c r="BR27" s="552"/>
      <c r="BS27" s="552"/>
      <c r="BT27" s="552"/>
      <c r="BU27" s="552"/>
      <c r="BV27" s="552"/>
      <c r="BW27" s="552"/>
      <c r="BX27" s="552"/>
      <c r="BY27" s="552"/>
      <c r="BZ27" s="552"/>
      <c r="CA27" s="552"/>
      <c r="CB27" s="539" t="s">
        <v>653</v>
      </c>
      <c r="CC27" s="540"/>
      <c r="CD27" s="540"/>
      <c r="CE27" s="540"/>
      <c r="CF27" s="540"/>
      <c r="CG27" s="540"/>
      <c r="CH27" s="540"/>
      <c r="CI27" s="540"/>
      <c r="CJ27" s="540"/>
      <c r="CK27" s="540"/>
      <c r="CL27" s="540"/>
      <c r="CM27" s="540"/>
      <c r="CN27" s="540"/>
      <c r="CO27" s="540"/>
      <c r="CP27" s="540"/>
      <c r="CQ27" s="540"/>
      <c r="CR27" s="540"/>
      <c r="CS27" s="540"/>
      <c r="CT27" s="540"/>
      <c r="CU27" s="540"/>
      <c r="CV27" s="540"/>
      <c r="CW27" s="540"/>
      <c r="CX27" s="540"/>
      <c r="CY27" s="540"/>
      <c r="CZ27" s="540"/>
      <c r="DA27" s="540"/>
      <c r="DB27" s="540"/>
      <c r="DC27" s="541"/>
      <c r="DD27" s="539" t="s">
        <v>654</v>
      </c>
      <c r="DE27" s="540"/>
      <c r="DF27" s="540"/>
      <c r="DG27" s="540"/>
      <c r="DH27" s="540"/>
      <c r="DI27" s="540"/>
      <c r="DJ27" s="540"/>
      <c r="DK27" s="540"/>
      <c r="DL27" s="540"/>
      <c r="DM27" s="540"/>
      <c r="DN27" s="540"/>
      <c r="DO27" s="541"/>
      <c r="DP27" s="539" t="s">
        <v>655</v>
      </c>
      <c r="DQ27" s="540"/>
      <c r="DR27" s="540"/>
      <c r="DS27" s="540"/>
      <c r="DT27" s="540"/>
      <c r="DU27" s="540"/>
      <c r="DV27" s="540"/>
      <c r="DW27" s="540"/>
      <c r="DX27" s="540"/>
      <c r="DY27" s="540"/>
      <c r="DZ27" s="540"/>
      <c r="EA27" s="541"/>
      <c r="EB27" s="539" t="s">
        <v>656</v>
      </c>
      <c r="EC27" s="540"/>
      <c r="ED27" s="540"/>
      <c r="EE27" s="540"/>
      <c r="EF27" s="540"/>
      <c r="EG27" s="540"/>
      <c r="EH27" s="540"/>
      <c r="EI27" s="540"/>
      <c r="EJ27" s="540"/>
      <c r="EK27" s="540"/>
      <c r="EL27" s="540"/>
      <c r="EM27" s="541"/>
      <c r="EN27" s="552" t="s">
        <v>657</v>
      </c>
      <c r="EO27" s="552"/>
      <c r="EP27" s="552"/>
      <c r="EQ27" s="552"/>
      <c r="ER27" s="552"/>
      <c r="ES27" s="552"/>
      <c r="ET27" s="552"/>
      <c r="EU27" s="552"/>
      <c r="EV27" s="552"/>
      <c r="EW27" s="552"/>
      <c r="EX27" s="552"/>
      <c r="EY27" s="552"/>
      <c r="EZ27" s="549" t="s">
        <v>663</v>
      </c>
    </row>
    <row r="28" spans="1:157" s="52" customFormat="1" ht="27" customHeight="1">
      <c r="B28" s="526"/>
      <c r="C28" s="527"/>
      <c r="D28" s="539" t="s">
        <v>225</v>
      </c>
      <c r="E28" s="540"/>
      <c r="F28" s="540"/>
      <c r="G28" s="541"/>
      <c r="H28" s="539" t="s">
        <v>658</v>
      </c>
      <c r="I28" s="541"/>
      <c r="J28" s="519" t="s">
        <v>231</v>
      </c>
      <c r="K28" s="542" t="s">
        <v>234</v>
      </c>
      <c r="L28" s="548"/>
      <c r="M28" s="548"/>
      <c r="N28" s="536"/>
      <c r="O28" s="549" t="s">
        <v>237</v>
      </c>
      <c r="P28" s="542" t="s">
        <v>240</v>
      </c>
      <c r="Q28" s="548"/>
      <c r="R28" s="536"/>
      <c r="S28" s="543" t="s">
        <v>479</v>
      </c>
      <c r="T28" s="518" t="s">
        <v>480</v>
      </c>
      <c r="U28" s="552" t="s">
        <v>664</v>
      </c>
      <c r="V28" s="552"/>
      <c r="W28" s="539" t="s">
        <v>660</v>
      </c>
      <c r="X28" s="540"/>
      <c r="Y28" s="541"/>
      <c r="Z28" s="542" t="s">
        <v>661</v>
      </c>
      <c r="AA28" s="536"/>
      <c r="AB28" s="539" t="s">
        <v>483</v>
      </c>
      <c r="AC28" s="540"/>
      <c r="AD28" s="541"/>
      <c r="AE28" s="549" t="s">
        <v>662</v>
      </c>
      <c r="AF28" s="549" t="s">
        <v>484</v>
      </c>
      <c r="AG28" s="554" t="s">
        <v>228</v>
      </c>
      <c r="AH28" s="552" t="s">
        <v>477</v>
      </c>
      <c r="AI28" s="552"/>
      <c r="AJ28" s="552"/>
      <c r="AK28" s="552" t="s">
        <v>478</v>
      </c>
      <c r="AL28" s="518" t="s">
        <v>485</v>
      </c>
      <c r="AM28" s="552" t="s">
        <v>481</v>
      </c>
      <c r="AN28" s="542" t="s">
        <v>661</v>
      </c>
      <c r="AO28" s="536"/>
      <c r="AP28" s="370" t="s">
        <v>483</v>
      </c>
      <c r="AQ28" s="549" t="s">
        <v>662</v>
      </c>
      <c r="AR28" s="549" t="s">
        <v>484</v>
      </c>
      <c r="AS28" s="552" t="s">
        <v>228</v>
      </c>
      <c r="AT28" s="552" t="s">
        <v>477</v>
      </c>
      <c r="AU28" s="552"/>
      <c r="AV28" s="552"/>
      <c r="AW28" s="552" t="s">
        <v>478</v>
      </c>
      <c r="AX28" s="549" t="s">
        <v>485</v>
      </c>
      <c r="AY28" s="552" t="s">
        <v>481</v>
      </c>
      <c r="AZ28" s="542" t="s">
        <v>661</v>
      </c>
      <c r="BA28" s="536"/>
      <c r="BB28" s="370" t="s">
        <v>483</v>
      </c>
      <c r="BC28" s="549" t="s">
        <v>663</v>
      </c>
      <c r="BD28" s="549" t="s">
        <v>484</v>
      </c>
      <c r="BE28" s="554" t="s">
        <v>228</v>
      </c>
      <c r="BF28" s="552" t="s">
        <v>477</v>
      </c>
      <c r="BG28" s="552"/>
      <c r="BH28" s="552"/>
      <c r="BI28" s="552" t="s">
        <v>478</v>
      </c>
      <c r="BJ28" s="519" t="s">
        <v>485</v>
      </c>
      <c r="BK28" s="552" t="s">
        <v>481</v>
      </c>
      <c r="BL28" s="542" t="s">
        <v>661</v>
      </c>
      <c r="BM28" s="536"/>
      <c r="BN28" s="370" t="s">
        <v>483</v>
      </c>
      <c r="BO28" s="549" t="s">
        <v>663</v>
      </c>
      <c r="BP28" s="549" t="s">
        <v>484</v>
      </c>
      <c r="BQ28" s="550" t="s">
        <v>228</v>
      </c>
      <c r="BR28" s="552" t="s">
        <v>477</v>
      </c>
      <c r="BS28" s="552"/>
      <c r="BT28" s="552"/>
      <c r="BU28" s="550" t="s">
        <v>478</v>
      </c>
      <c r="BV28" s="551" t="s">
        <v>485</v>
      </c>
      <c r="BW28" s="550" t="s">
        <v>481</v>
      </c>
      <c r="BX28" s="542" t="s">
        <v>661</v>
      </c>
      <c r="BY28" s="536"/>
      <c r="BZ28" s="370" t="s">
        <v>483</v>
      </c>
      <c r="CA28" s="552" t="s">
        <v>662</v>
      </c>
      <c r="CB28" s="539" t="s">
        <v>225</v>
      </c>
      <c r="CC28" s="540"/>
      <c r="CD28" s="540"/>
      <c r="CE28" s="541"/>
      <c r="CF28" s="539" t="s">
        <v>658</v>
      </c>
      <c r="CG28" s="541"/>
      <c r="CH28" s="519" t="s">
        <v>231</v>
      </c>
      <c r="CI28" s="539" t="s">
        <v>234</v>
      </c>
      <c r="CJ28" s="540"/>
      <c r="CK28" s="540"/>
      <c r="CL28" s="541"/>
      <c r="CM28" s="549" t="s">
        <v>237</v>
      </c>
      <c r="CN28" s="542" t="s">
        <v>240</v>
      </c>
      <c r="CO28" s="548"/>
      <c r="CP28" s="536"/>
      <c r="CQ28" s="543" t="s">
        <v>479</v>
      </c>
      <c r="CR28" s="518" t="s">
        <v>480</v>
      </c>
      <c r="CS28" s="552" t="s">
        <v>664</v>
      </c>
      <c r="CT28" s="552"/>
      <c r="CU28" s="539" t="s">
        <v>660</v>
      </c>
      <c r="CV28" s="540"/>
      <c r="CW28" s="541"/>
      <c r="CX28" s="542" t="s">
        <v>661</v>
      </c>
      <c r="CY28" s="536"/>
      <c r="CZ28" s="539" t="s">
        <v>483</v>
      </c>
      <c r="DA28" s="540"/>
      <c r="DB28" s="541"/>
      <c r="DC28" s="549" t="s">
        <v>662</v>
      </c>
      <c r="DD28" s="549" t="s">
        <v>484</v>
      </c>
      <c r="DE28" s="554" t="s">
        <v>228</v>
      </c>
      <c r="DF28" s="552" t="s">
        <v>477</v>
      </c>
      <c r="DG28" s="552"/>
      <c r="DH28" s="552"/>
      <c r="DI28" s="552" t="s">
        <v>478</v>
      </c>
      <c r="DJ28" s="518" t="s">
        <v>485</v>
      </c>
      <c r="DK28" s="552" t="s">
        <v>481</v>
      </c>
      <c r="DL28" s="542" t="s">
        <v>661</v>
      </c>
      <c r="DM28" s="536"/>
      <c r="DN28" s="370" t="s">
        <v>483</v>
      </c>
      <c r="DO28" s="549" t="s">
        <v>662</v>
      </c>
      <c r="DP28" s="549" t="s">
        <v>484</v>
      </c>
      <c r="DQ28" s="552" t="s">
        <v>228</v>
      </c>
      <c r="DR28" s="552" t="s">
        <v>477</v>
      </c>
      <c r="DS28" s="552"/>
      <c r="DT28" s="552"/>
      <c r="DU28" s="552" t="s">
        <v>478</v>
      </c>
      <c r="DV28" s="519" t="s">
        <v>485</v>
      </c>
      <c r="DW28" s="552" t="s">
        <v>481</v>
      </c>
      <c r="DX28" s="542" t="s">
        <v>661</v>
      </c>
      <c r="DY28" s="536"/>
      <c r="DZ28" s="370" t="s">
        <v>483</v>
      </c>
      <c r="EA28" s="549" t="s">
        <v>663</v>
      </c>
      <c r="EB28" s="549" t="s">
        <v>484</v>
      </c>
      <c r="EC28" s="554" t="s">
        <v>228</v>
      </c>
      <c r="ED28" s="552" t="s">
        <v>477</v>
      </c>
      <c r="EE28" s="552"/>
      <c r="EF28" s="552"/>
      <c r="EG28" s="552" t="s">
        <v>478</v>
      </c>
      <c r="EH28" s="518" t="s">
        <v>485</v>
      </c>
      <c r="EI28" s="552" t="s">
        <v>481</v>
      </c>
      <c r="EJ28" s="542" t="s">
        <v>661</v>
      </c>
      <c r="EK28" s="536"/>
      <c r="EL28" s="370" t="s">
        <v>483</v>
      </c>
      <c r="EM28" s="549" t="s">
        <v>663</v>
      </c>
      <c r="EN28" s="549" t="s">
        <v>484</v>
      </c>
      <c r="EO28" s="550" t="s">
        <v>228</v>
      </c>
      <c r="EP28" s="552" t="s">
        <v>477</v>
      </c>
      <c r="EQ28" s="552"/>
      <c r="ER28" s="552"/>
      <c r="ES28" s="550" t="s">
        <v>478</v>
      </c>
      <c r="ET28" s="551" t="s">
        <v>485</v>
      </c>
      <c r="EU28" s="550" t="s">
        <v>481</v>
      </c>
      <c r="EV28" s="542" t="s">
        <v>661</v>
      </c>
      <c r="EW28" s="536"/>
      <c r="EX28" s="370" t="s">
        <v>483</v>
      </c>
      <c r="EY28" s="552" t="s">
        <v>662</v>
      </c>
      <c r="EZ28" s="553"/>
    </row>
    <row r="29" spans="1:157" s="58" customFormat="1" ht="51" customHeight="1">
      <c r="B29" s="526"/>
      <c r="C29" s="527"/>
      <c r="D29" s="158" t="s">
        <v>665</v>
      </c>
      <c r="E29" s="158" t="s">
        <v>666</v>
      </c>
      <c r="F29" s="158" t="s">
        <v>667</v>
      </c>
      <c r="G29" s="158" t="s">
        <v>668</v>
      </c>
      <c r="H29" s="158" t="s">
        <v>669</v>
      </c>
      <c r="I29" s="158" t="s">
        <v>670</v>
      </c>
      <c r="J29" s="520"/>
      <c r="K29" s="158" t="s">
        <v>671</v>
      </c>
      <c r="L29" s="158" t="s">
        <v>672</v>
      </c>
      <c r="M29" s="158" t="s">
        <v>673</v>
      </c>
      <c r="N29" s="158" t="s">
        <v>674</v>
      </c>
      <c r="O29" s="550"/>
      <c r="P29" s="158" t="s">
        <v>675</v>
      </c>
      <c r="Q29" s="353" t="s">
        <v>676</v>
      </c>
      <c r="R29" s="158" t="s">
        <v>677</v>
      </c>
      <c r="S29" s="544"/>
      <c r="T29" s="518"/>
      <c r="U29" s="354" t="s">
        <v>678</v>
      </c>
      <c r="V29" s="143" t="s">
        <v>679</v>
      </c>
      <c r="W29" s="158" t="s">
        <v>680</v>
      </c>
      <c r="X29" s="158" t="s">
        <v>681</v>
      </c>
      <c r="Y29" s="158" t="s">
        <v>674</v>
      </c>
      <c r="Z29" s="353" t="s">
        <v>386</v>
      </c>
      <c r="AA29" s="353" t="s">
        <v>387</v>
      </c>
      <c r="AB29" s="145" t="s">
        <v>682</v>
      </c>
      <c r="AC29" s="158" t="s">
        <v>683</v>
      </c>
      <c r="AD29" s="158" t="s">
        <v>674</v>
      </c>
      <c r="AE29" s="550"/>
      <c r="AF29" s="550"/>
      <c r="AG29" s="555"/>
      <c r="AH29" s="353" t="s">
        <v>231</v>
      </c>
      <c r="AI29" s="353" t="s">
        <v>234</v>
      </c>
      <c r="AJ29" s="158" t="s">
        <v>487</v>
      </c>
      <c r="AK29" s="552"/>
      <c r="AL29" s="518"/>
      <c r="AM29" s="552"/>
      <c r="AN29" s="353" t="s">
        <v>386</v>
      </c>
      <c r="AO29" s="353" t="s">
        <v>387</v>
      </c>
      <c r="AP29" s="352" t="s">
        <v>682</v>
      </c>
      <c r="AQ29" s="550"/>
      <c r="AR29" s="550"/>
      <c r="AS29" s="552"/>
      <c r="AT29" s="353" t="s">
        <v>231</v>
      </c>
      <c r="AU29" s="353" t="s">
        <v>234</v>
      </c>
      <c r="AV29" s="158" t="s">
        <v>487</v>
      </c>
      <c r="AW29" s="552"/>
      <c r="AX29" s="550"/>
      <c r="AY29" s="552"/>
      <c r="AZ29" s="353" t="s">
        <v>386</v>
      </c>
      <c r="BA29" s="353" t="s">
        <v>387</v>
      </c>
      <c r="BB29" s="352" t="s">
        <v>682</v>
      </c>
      <c r="BC29" s="550"/>
      <c r="BD29" s="550"/>
      <c r="BE29" s="555"/>
      <c r="BF29" s="353" t="s">
        <v>231</v>
      </c>
      <c r="BG29" s="353" t="s">
        <v>234</v>
      </c>
      <c r="BH29" s="158" t="s">
        <v>487</v>
      </c>
      <c r="BI29" s="552"/>
      <c r="BJ29" s="520"/>
      <c r="BK29" s="552"/>
      <c r="BL29" s="353" t="s">
        <v>386</v>
      </c>
      <c r="BM29" s="353" t="s">
        <v>387</v>
      </c>
      <c r="BN29" s="352" t="s">
        <v>682</v>
      </c>
      <c r="BO29" s="550"/>
      <c r="BP29" s="550"/>
      <c r="BQ29" s="552"/>
      <c r="BR29" s="353" t="s">
        <v>231</v>
      </c>
      <c r="BS29" s="353" t="s">
        <v>234</v>
      </c>
      <c r="BT29" s="158" t="s">
        <v>487</v>
      </c>
      <c r="BU29" s="552"/>
      <c r="BV29" s="520"/>
      <c r="BW29" s="552"/>
      <c r="BX29" s="353" t="s">
        <v>386</v>
      </c>
      <c r="BY29" s="353" t="s">
        <v>387</v>
      </c>
      <c r="BZ29" s="352" t="s">
        <v>682</v>
      </c>
      <c r="CA29" s="552"/>
      <c r="CB29" s="158" t="s">
        <v>665</v>
      </c>
      <c r="CC29" s="158" t="s">
        <v>666</v>
      </c>
      <c r="CD29" s="158" t="s">
        <v>667</v>
      </c>
      <c r="CE29" s="158" t="s">
        <v>668</v>
      </c>
      <c r="CF29" s="158" t="s">
        <v>669</v>
      </c>
      <c r="CG29" s="158" t="s">
        <v>670</v>
      </c>
      <c r="CH29" s="520"/>
      <c r="CI29" s="158" t="s">
        <v>671</v>
      </c>
      <c r="CJ29" s="158" t="s">
        <v>672</v>
      </c>
      <c r="CK29" s="158" t="s">
        <v>673</v>
      </c>
      <c r="CL29" s="158" t="s">
        <v>674</v>
      </c>
      <c r="CM29" s="550"/>
      <c r="CN29" s="158" t="s">
        <v>675</v>
      </c>
      <c r="CO29" s="353" t="s">
        <v>676</v>
      </c>
      <c r="CP29" s="158" t="s">
        <v>677</v>
      </c>
      <c r="CQ29" s="544"/>
      <c r="CR29" s="518"/>
      <c r="CS29" s="353" t="s">
        <v>678</v>
      </c>
      <c r="CT29" s="158" t="s">
        <v>679</v>
      </c>
      <c r="CU29" s="158" t="s">
        <v>680</v>
      </c>
      <c r="CV29" s="158" t="s">
        <v>681</v>
      </c>
      <c r="CW29" s="158" t="s">
        <v>674</v>
      </c>
      <c r="CX29" s="353" t="s">
        <v>386</v>
      </c>
      <c r="CY29" s="353" t="s">
        <v>387</v>
      </c>
      <c r="CZ29" s="145" t="s">
        <v>682</v>
      </c>
      <c r="DA29" s="158" t="s">
        <v>683</v>
      </c>
      <c r="DB29" s="158" t="s">
        <v>674</v>
      </c>
      <c r="DC29" s="550"/>
      <c r="DD29" s="550"/>
      <c r="DE29" s="555"/>
      <c r="DF29" s="353" t="s">
        <v>231</v>
      </c>
      <c r="DG29" s="353" t="s">
        <v>234</v>
      </c>
      <c r="DH29" s="158" t="s">
        <v>487</v>
      </c>
      <c r="DI29" s="552"/>
      <c r="DJ29" s="518"/>
      <c r="DK29" s="552"/>
      <c r="DL29" s="353" t="s">
        <v>386</v>
      </c>
      <c r="DM29" s="353" t="s">
        <v>387</v>
      </c>
      <c r="DN29" s="352" t="s">
        <v>682</v>
      </c>
      <c r="DO29" s="550"/>
      <c r="DP29" s="550"/>
      <c r="DQ29" s="552"/>
      <c r="DR29" s="353" t="s">
        <v>231</v>
      </c>
      <c r="DS29" s="353" t="s">
        <v>234</v>
      </c>
      <c r="DT29" s="158" t="s">
        <v>487</v>
      </c>
      <c r="DU29" s="552"/>
      <c r="DV29" s="520"/>
      <c r="DW29" s="552"/>
      <c r="DX29" s="353" t="s">
        <v>386</v>
      </c>
      <c r="DY29" s="353" t="s">
        <v>387</v>
      </c>
      <c r="DZ29" s="352" t="s">
        <v>682</v>
      </c>
      <c r="EA29" s="550"/>
      <c r="EB29" s="550"/>
      <c r="EC29" s="555"/>
      <c r="ED29" s="353" t="s">
        <v>231</v>
      </c>
      <c r="EE29" s="353" t="s">
        <v>234</v>
      </c>
      <c r="EF29" s="158" t="s">
        <v>487</v>
      </c>
      <c r="EG29" s="552"/>
      <c r="EH29" s="518"/>
      <c r="EI29" s="552"/>
      <c r="EJ29" s="353" t="s">
        <v>386</v>
      </c>
      <c r="EK29" s="353" t="s">
        <v>387</v>
      </c>
      <c r="EL29" s="352" t="s">
        <v>682</v>
      </c>
      <c r="EM29" s="550"/>
      <c r="EN29" s="550"/>
      <c r="EO29" s="552"/>
      <c r="EP29" s="353" t="s">
        <v>231</v>
      </c>
      <c r="EQ29" s="353" t="s">
        <v>234</v>
      </c>
      <c r="ER29" s="158" t="s">
        <v>487</v>
      </c>
      <c r="ES29" s="552"/>
      <c r="ET29" s="520"/>
      <c r="EU29" s="552"/>
      <c r="EV29" s="353" t="s">
        <v>386</v>
      </c>
      <c r="EW29" s="353" t="s">
        <v>387</v>
      </c>
      <c r="EX29" s="352" t="s">
        <v>682</v>
      </c>
      <c r="EY29" s="552"/>
      <c r="EZ29" s="550"/>
    </row>
    <row r="30" spans="1:157">
      <c r="B30" s="528"/>
      <c r="C30" s="529"/>
      <c r="D30" s="159" t="s">
        <v>489</v>
      </c>
      <c r="E30" s="159" t="s">
        <v>489</v>
      </c>
      <c r="F30" s="159" t="s">
        <v>489</v>
      </c>
      <c r="G30" s="159" t="s">
        <v>489</v>
      </c>
      <c r="H30" s="159" t="s">
        <v>489</v>
      </c>
      <c r="I30" s="159" t="s">
        <v>489</v>
      </c>
      <c r="J30" s="159" t="s">
        <v>489</v>
      </c>
      <c r="K30" s="159" t="s">
        <v>489</v>
      </c>
      <c r="L30" s="159" t="s">
        <v>489</v>
      </c>
      <c r="M30" s="159" t="s">
        <v>489</v>
      </c>
      <c r="N30" s="159" t="s">
        <v>489</v>
      </c>
      <c r="O30" s="159" t="s">
        <v>489</v>
      </c>
      <c r="P30" s="159" t="s">
        <v>489</v>
      </c>
      <c r="Q30" s="159"/>
      <c r="R30" s="159" t="s">
        <v>489</v>
      </c>
      <c r="S30" s="159" t="s">
        <v>489</v>
      </c>
      <c r="T30" s="159" t="s">
        <v>489</v>
      </c>
      <c r="U30" s="159" t="s">
        <v>489</v>
      </c>
      <c r="V30" s="159" t="s">
        <v>489</v>
      </c>
      <c r="W30" s="159" t="s">
        <v>489</v>
      </c>
      <c r="X30" s="159" t="s">
        <v>489</v>
      </c>
      <c r="Y30" s="159" t="s">
        <v>489</v>
      </c>
      <c r="Z30" s="159" t="s">
        <v>489</v>
      </c>
      <c r="AA30" s="159" t="s">
        <v>489</v>
      </c>
      <c r="AB30" s="159" t="s">
        <v>489</v>
      </c>
      <c r="AC30" s="159" t="s">
        <v>489</v>
      </c>
      <c r="AD30" s="159" t="s">
        <v>489</v>
      </c>
      <c r="AE30" s="159" t="s">
        <v>489</v>
      </c>
      <c r="AF30" s="159" t="s">
        <v>489</v>
      </c>
      <c r="AG30" s="159" t="s">
        <v>489</v>
      </c>
      <c r="AH30" s="159" t="s">
        <v>489</v>
      </c>
      <c r="AI30" s="159" t="s">
        <v>489</v>
      </c>
      <c r="AJ30" s="159" t="s">
        <v>489</v>
      </c>
      <c r="AK30" s="159" t="s">
        <v>489</v>
      </c>
      <c r="AL30" s="159" t="s">
        <v>489</v>
      </c>
      <c r="AM30" s="159" t="s">
        <v>489</v>
      </c>
      <c r="AN30" s="159" t="s">
        <v>489</v>
      </c>
      <c r="AO30" s="159" t="s">
        <v>489</v>
      </c>
      <c r="AP30" s="159" t="s">
        <v>489</v>
      </c>
      <c r="AQ30" s="159" t="s">
        <v>489</v>
      </c>
      <c r="AR30" s="159" t="s">
        <v>489</v>
      </c>
      <c r="AS30" s="159" t="s">
        <v>489</v>
      </c>
      <c r="AT30" s="159" t="s">
        <v>489</v>
      </c>
      <c r="AU30" s="159" t="s">
        <v>489</v>
      </c>
      <c r="AV30" s="159" t="s">
        <v>489</v>
      </c>
      <c r="AW30" s="159" t="s">
        <v>489</v>
      </c>
      <c r="AX30" s="159" t="s">
        <v>489</v>
      </c>
      <c r="AY30" s="159" t="s">
        <v>489</v>
      </c>
      <c r="AZ30" s="350" t="s">
        <v>489</v>
      </c>
      <c r="BA30" s="350" t="s">
        <v>489</v>
      </c>
      <c r="BB30" s="350" t="s">
        <v>489</v>
      </c>
      <c r="BC30" s="159" t="s">
        <v>489</v>
      </c>
      <c r="BD30" s="159" t="s">
        <v>489</v>
      </c>
      <c r="BE30" s="159" t="s">
        <v>489</v>
      </c>
      <c r="BF30" s="159" t="s">
        <v>489</v>
      </c>
      <c r="BG30" s="159" t="s">
        <v>489</v>
      </c>
      <c r="BH30" s="159" t="s">
        <v>489</v>
      </c>
      <c r="BI30" s="159" t="s">
        <v>489</v>
      </c>
      <c r="BJ30" s="159" t="s">
        <v>489</v>
      </c>
      <c r="BK30" s="159" t="s">
        <v>489</v>
      </c>
      <c r="BL30" s="350" t="s">
        <v>489</v>
      </c>
      <c r="BM30" s="350" t="s">
        <v>489</v>
      </c>
      <c r="BN30" s="350" t="s">
        <v>489</v>
      </c>
      <c r="BO30" s="159" t="s">
        <v>489</v>
      </c>
      <c r="BP30" s="159" t="s">
        <v>489</v>
      </c>
      <c r="BQ30" s="159" t="s">
        <v>489</v>
      </c>
      <c r="BR30" s="159" t="s">
        <v>489</v>
      </c>
      <c r="BS30" s="159" t="s">
        <v>489</v>
      </c>
      <c r="BT30" s="159" t="s">
        <v>489</v>
      </c>
      <c r="BU30" s="159" t="s">
        <v>489</v>
      </c>
      <c r="BV30" s="159" t="s">
        <v>489</v>
      </c>
      <c r="BW30" s="159" t="s">
        <v>489</v>
      </c>
      <c r="BX30" s="350" t="s">
        <v>489</v>
      </c>
      <c r="BY30" s="350" t="s">
        <v>489</v>
      </c>
      <c r="BZ30" s="350" t="s">
        <v>489</v>
      </c>
      <c r="CA30" s="159" t="s">
        <v>489</v>
      </c>
      <c r="CB30" s="159" t="s">
        <v>489</v>
      </c>
      <c r="CC30" s="159" t="s">
        <v>489</v>
      </c>
      <c r="CD30" s="159" t="s">
        <v>489</v>
      </c>
      <c r="CE30" s="159" t="s">
        <v>489</v>
      </c>
      <c r="CF30" s="159" t="s">
        <v>489</v>
      </c>
      <c r="CG30" s="159" t="s">
        <v>489</v>
      </c>
      <c r="CH30" s="159" t="s">
        <v>489</v>
      </c>
      <c r="CI30" s="159" t="s">
        <v>489</v>
      </c>
      <c r="CJ30" s="159" t="s">
        <v>489</v>
      </c>
      <c r="CK30" s="159" t="s">
        <v>489</v>
      </c>
      <c r="CL30" s="159" t="s">
        <v>489</v>
      </c>
      <c r="CM30" s="159" t="s">
        <v>489</v>
      </c>
      <c r="CN30" s="159" t="s">
        <v>489</v>
      </c>
      <c r="CO30" s="159" t="s">
        <v>489</v>
      </c>
      <c r="CP30" s="159" t="s">
        <v>489</v>
      </c>
      <c r="CQ30" s="159" t="s">
        <v>489</v>
      </c>
      <c r="CR30" s="159" t="s">
        <v>489</v>
      </c>
      <c r="CS30" s="159" t="s">
        <v>489</v>
      </c>
      <c r="CT30" s="159"/>
      <c r="CU30" s="159" t="s">
        <v>489</v>
      </c>
      <c r="CV30" s="159" t="s">
        <v>489</v>
      </c>
      <c r="CW30" s="159" t="s">
        <v>489</v>
      </c>
      <c r="CX30" s="159" t="s">
        <v>489</v>
      </c>
      <c r="CY30" s="159" t="s">
        <v>489</v>
      </c>
      <c r="CZ30" s="159" t="s">
        <v>489</v>
      </c>
      <c r="DA30" s="159" t="s">
        <v>489</v>
      </c>
      <c r="DB30" s="159" t="s">
        <v>489</v>
      </c>
      <c r="DC30" s="159" t="s">
        <v>489</v>
      </c>
      <c r="DD30" s="159" t="s">
        <v>489</v>
      </c>
      <c r="DE30" s="159" t="s">
        <v>489</v>
      </c>
      <c r="DF30" s="159" t="s">
        <v>489</v>
      </c>
      <c r="DG30" s="159" t="s">
        <v>489</v>
      </c>
      <c r="DH30" s="159" t="s">
        <v>489</v>
      </c>
      <c r="DI30" s="159" t="s">
        <v>489</v>
      </c>
      <c r="DJ30" s="159" t="s">
        <v>489</v>
      </c>
      <c r="DK30" s="159" t="s">
        <v>489</v>
      </c>
      <c r="DL30" s="350" t="s">
        <v>489</v>
      </c>
      <c r="DM30" s="350" t="s">
        <v>489</v>
      </c>
      <c r="DN30" s="350" t="s">
        <v>489</v>
      </c>
      <c r="DO30" s="159" t="s">
        <v>489</v>
      </c>
      <c r="DP30" s="159" t="s">
        <v>489</v>
      </c>
      <c r="DQ30" s="159" t="s">
        <v>489</v>
      </c>
      <c r="DR30" s="159" t="s">
        <v>489</v>
      </c>
      <c r="DS30" s="159" t="s">
        <v>489</v>
      </c>
      <c r="DT30" s="159" t="s">
        <v>489</v>
      </c>
      <c r="DU30" s="159" t="s">
        <v>489</v>
      </c>
      <c r="DV30" s="159" t="s">
        <v>489</v>
      </c>
      <c r="DW30" s="159" t="s">
        <v>489</v>
      </c>
      <c r="DX30" s="350" t="s">
        <v>489</v>
      </c>
      <c r="DY30" s="350" t="s">
        <v>489</v>
      </c>
      <c r="DZ30" s="350" t="s">
        <v>489</v>
      </c>
      <c r="EA30" s="159" t="s">
        <v>489</v>
      </c>
      <c r="EB30" s="159" t="s">
        <v>489</v>
      </c>
      <c r="EC30" s="159" t="s">
        <v>489</v>
      </c>
      <c r="ED30" s="159" t="s">
        <v>489</v>
      </c>
      <c r="EE30" s="159" t="s">
        <v>489</v>
      </c>
      <c r="EF30" s="159" t="s">
        <v>489</v>
      </c>
      <c r="EG30" s="159" t="s">
        <v>489</v>
      </c>
      <c r="EH30" s="159" t="s">
        <v>489</v>
      </c>
      <c r="EI30" s="159" t="s">
        <v>489</v>
      </c>
      <c r="EJ30" s="350" t="s">
        <v>489</v>
      </c>
      <c r="EK30" s="350" t="s">
        <v>489</v>
      </c>
      <c r="EL30" s="350" t="s">
        <v>489</v>
      </c>
      <c r="EM30" s="159" t="s">
        <v>489</v>
      </c>
      <c r="EN30" s="159" t="s">
        <v>489</v>
      </c>
      <c r="EO30" s="159" t="s">
        <v>489</v>
      </c>
      <c r="EP30" s="159" t="s">
        <v>489</v>
      </c>
      <c r="EQ30" s="159" t="s">
        <v>489</v>
      </c>
      <c r="ER30" s="159" t="s">
        <v>489</v>
      </c>
      <c r="ES30" s="159" t="s">
        <v>489</v>
      </c>
      <c r="ET30" s="159" t="s">
        <v>489</v>
      </c>
      <c r="EU30" s="159" t="s">
        <v>489</v>
      </c>
      <c r="EV30" s="350" t="s">
        <v>489</v>
      </c>
      <c r="EW30" s="350" t="s">
        <v>489</v>
      </c>
      <c r="EX30" s="350" t="s">
        <v>489</v>
      </c>
      <c r="EY30" s="159" t="s">
        <v>489</v>
      </c>
      <c r="EZ30" s="159" t="s">
        <v>489</v>
      </c>
    </row>
    <row r="31" spans="1:157" ht="27" customHeight="1">
      <c r="B31" s="373" t="s">
        <v>691</v>
      </c>
      <c r="C31" s="128" t="s">
        <v>692</v>
      </c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1">
        <f t="shared" ref="AE31:AE40" si="0">SUM(D31:AD31)</f>
        <v>0</v>
      </c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1">
        <f t="shared" ref="AQ31:AQ40" si="1">SUM(AF31:AP31)</f>
        <v>0</v>
      </c>
      <c r="AR31" s="160"/>
      <c r="AS31" s="160"/>
      <c r="AT31" s="160"/>
      <c r="AU31" s="160"/>
      <c r="AV31" s="160"/>
      <c r="AW31" s="160"/>
      <c r="AX31" s="160"/>
      <c r="AY31" s="160"/>
      <c r="AZ31" s="160"/>
      <c r="BA31" s="160"/>
      <c r="BB31" s="160"/>
      <c r="BC31" s="161">
        <f t="shared" ref="BC31:BC40" si="2">SUM(AR31:BB31)</f>
        <v>0</v>
      </c>
      <c r="BD31" s="162"/>
      <c r="BE31" s="162"/>
      <c r="BF31" s="162"/>
      <c r="BG31" s="162"/>
      <c r="BH31" s="162"/>
      <c r="BI31" s="162"/>
      <c r="BJ31" s="162"/>
      <c r="BK31" s="162"/>
      <c r="BL31" s="162"/>
      <c r="BM31" s="162"/>
      <c r="BN31" s="162"/>
      <c r="BO31" s="162"/>
      <c r="BP31" s="162"/>
      <c r="BQ31" s="162"/>
      <c r="BR31" s="162"/>
      <c r="BS31" s="162"/>
      <c r="BT31" s="162"/>
      <c r="BU31" s="162"/>
      <c r="BV31" s="162"/>
      <c r="BW31" s="162"/>
      <c r="BX31" s="162"/>
      <c r="BY31" s="162"/>
      <c r="BZ31" s="162"/>
      <c r="CA31" s="162"/>
      <c r="CB31" s="160"/>
      <c r="CC31" s="160"/>
      <c r="CD31" s="160"/>
      <c r="CE31" s="160"/>
      <c r="CF31" s="160"/>
      <c r="CG31" s="160"/>
      <c r="CH31" s="160"/>
      <c r="CI31" s="160"/>
      <c r="CJ31" s="160"/>
      <c r="CK31" s="160"/>
      <c r="CL31" s="160"/>
      <c r="CM31" s="160"/>
      <c r="CN31" s="160"/>
      <c r="CO31" s="160"/>
      <c r="CP31" s="160"/>
      <c r="CQ31" s="160"/>
      <c r="CR31" s="160"/>
      <c r="CS31" s="160"/>
      <c r="CT31" s="160"/>
      <c r="CU31" s="160"/>
      <c r="CV31" s="160"/>
      <c r="CW31" s="160"/>
      <c r="CX31" s="160"/>
      <c r="CY31" s="160"/>
      <c r="CZ31" s="160"/>
      <c r="DA31" s="160"/>
      <c r="DB31" s="160"/>
      <c r="DC31" s="161">
        <f t="shared" ref="DC31:DC40" si="3">SUM(CB31:DB31)</f>
        <v>0</v>
      </c>
      <c r="DD31" s="160"/>
      <c r="DE31" s="160"/>
      <c r="DF31" s="160"/>
      <c r="DG31" s="160"/>
      <c r="DH31" s="160"/>
      <c r="DI31" s="160"/>
      <c r="DJ31" s="160"/>
      <c r="DK31" s="160"/>
      <c r="DL31" s="160"/>
      <c r="DM31" s="160"/>
      <c r="DN31" s="160"/>
      <c r="DO31" s="161">
        <f t="shared" ref="DO31:DO40" si="4">SUM(DD31:DN31)</f>
        <v>0</v>
      </c>
      <c r="DP31" s="160"/>
      <c r="DQ31" s="160"/>
      <c r="DR31" s="160"/>
      <c r="DS31" s="160"/>
      <c r="DT31" s="160"/>
      <c r="DU31" s="160"/>
      <c r="DV31" s="160"/>
      <c r="DW31" s="160"/>
      <c r="DX31" s="160"/>
      <c r="DY31" s="160"/>
      <c r="DZ31" s="160"/>
      <c r="EA31" s="161">
        <f t="shared" ref="EA31:EA40" si="5">SUM(DP31:DZ31)</f>
        <v>0</v>
      </c>
      <c r="EB31" s="162"/>
      <c r="EC31" s="162"/>
      <c r="ED31" s="162"/>
      <c r="EE31" s="162"/>
      <c r="EF31" s="162"/>
      <c r="EG31" s="162"/>
      <c r="EH31" s="162"/>
      <c r="EI31" s="162"/>
      <c r="EJ31" s="162"/>
      <c r="EK31" s="162"/>
      <c r="EL31" s="162"/>
      <c r="EM31" s="162"/>
      <c r="EN31" s="162"/>
      <c r="EO31" s="162"/>
      <c r="EP31" s="162"/>
      <c r="EQ31" s="162"/>
      <c r="ER31" s="162"/>
      <c r="ES31" s="162"/>
      <c r="ET31" s="162"/>
      <c r="EU31" s="162"/>
      <c r="EV31" s="162"/>
      <c r="EW31" s="162"/>
      <c r="EX31" s="162"/>
      <c r="EY31" s="162"/>
      <c r="EZ31" s="161">
        <f t="shared" ref="EZ31:EZ40" si="6">SUM(AE31,AQ31,BC31,BO31,CA31,DC31,DO31,EA31,EM31,EY31)</f>
        <v>0</v>
      </c>
    </row>
    <row r="32" spans="1:157" ht="27" customHeight="1">
      <c r="A32" s="374"/>
      <c r="B32" s="373" t="s">
        <v>693</v>
      </c>
      <c r="C32" s="128" t="s">
        <v>506</v>
      </c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1">
        <f t="shared" si="0"/>
        <v>0</v>
      </c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1">
        <f t="shared" si="1"/>
        <v>0</v>
      </c>
      <c r="AR32" s="160"/>
      <c r="AS32" s="160"/>
      <c r="AT32" s="160"/>
      <c r="AU32" s="160"/>
      <c r="AV32" s="160"/>
      <c r="AW32" s="160"/>
      <c r="AX32" s="160"/>
      <c r="AY32" s="160"/>
      <c r="AZ32" s="160"/>
      <c r="BA32" s="160"/>
      <c r="BB32" s="160"/>
      <c r="BC32" s="161">
        <f t="shared" si="2"/>
        <v>0</v>
      </c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/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0"/>
      <c r="CC32" s="160"/>
      <c r="CD32" s="160"/>
      <c r="CE32" s="160"/>
      <c r="CF32" s="160"/>
      <c r="CG32" s="160"/>
      <c r="CH32" s="160"/>
      <c r="CI32" s="160"/>
      <c r="CJ32" s="160"/>
      <c r="CK32" s="160"/>
      <c r="CL32" s="160"/>
      <c r="CM32" s="160"/>
      <c r="CN32" s="160"/>
      <c r="CO32" s="160"/>
      <c r="CP32" s="160"/>
      <c r="CQ32" s="160"/>
      <c r="CR32" s="160"/>
      <c r="CS32" s="160"/>
      <c r="CT32" s="160"/>
      <c r="CU32" s="160"/>
      <c r="CV32" s="160"/>
      <c r="CW32" s="160"/>
      <c r="CX32" s="160"/>
      <c r="CY32" s="160"/>
      <c r="CZ32" s="160"/>
      <c r="DA32" s="160"/>
      <c r="DB32" s="160"/>
      <c r="DC32" s="161">
        <f t="shared" si="3"/>
        <v>0</v>
      </c>
      <c r="DD32" s="160"/>
      <c r="DE32" s="160"/>
      <c r="DF32" s="160"/>
      <c r="DG32" s="160"/>
      <c r="DH32" s="160"/>
      <c r="DI32" s="160"/>
      <c r="DJ32" s="160"/>
      <c r="DK32" s="160"/>
      <c r="DL32" s="160"/>
      <c r="DM32" s="160"/>
      <c r="DN32" s="160"/>
      <c r="DO32" s="161">
        <f t="shared" si="4"/>
        <v>0</v>
      </c>
      <c r="DP32" s="160"/>
      <c r="DQ32" s="160"/>
      <c r="DR32" s="160"/>
      <c r="DS32" s="160"/>
      <c r="DT32" s="160"/>
      <c r="DU32" s="160"/>
      <c r="DV32" s="160"/>
      <c r="DW32" s="160"/>
      <c r="DX32" s="160"/>
      <c r="DY32" s="160"/>
      <c r="DZ32" s="160"/>
      <c r="EA32" s="161">
        <f t="shared" si="5"/>
        <v>0</v>
      </c>
      <c r="EB32" s="162"/>
      <c r="EC32" s="162"/>
      <c r="ED32" s="162"/>
      <c r="EE32" s="162"/>
      <c r="EF32" s="162"/>
      <c r="EG32" s="162"/>
      <c r="EH32" s="162"/>
      <c r="EI32" s="162"/>
      <c r="EJ32" s="162"/>
      <c r="EK32" s="162"/>
      <c r="EL32" s="162"/>
      <c r="EM32" s="162"/>
      <c r="EN32" s="162"/>
      <c r="EO32" s="162"/>
      <c r="EP32" s="162"/>
      <c r="EQ32" s="162"/>
      <c r="ER32" s="162"/>
      <c r="ES32" s="162"/>
      <c r="ET32" s="162"/>
      <c r="EU32" s="162"/>
      <c r="EV32" s="162"/>
      <c r="EW32" s="162"/>
      <c r="EX32" s="162"/>
      <c r="EY32" s="162"/>
      <c r="EZ32" s="161">
        <f t="shared" si="6"/>
        <v>0</v>
      </c>
    </row>
    <row r="33" spans="2:156" ht="27" customHeight="1">
      <c r="B33" s="373" t="s">
        <v>694</v>
      </c>
      <c r="C33" s="128" t="s">
        <v>509</v>
      </c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1">
        <f t="shared" si="0"/>
        <v>0</v>
      </c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1">
        <f t="shared" si="1"/>
        <v>0</v>
      </c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0"/>
      <c r="BC33" s="161">
        <f t="shared" si="2"/>
        <v>0</v>
      </c>
      <c r="BD33" s="162"/>
      <c r="BE33" s="162"/>
      <c r="BF33" s="162"/>
      <c r="BG33" s="162"/>
      <c r="BH33" s="162"/>
      <c r="BI33" s="162"/>
      <c r="BJ33" s="162"/>
      <c r="BK33" s="162"/>
      <c r="BL33" s="162"/>
      <c r="BM33" s="162"/>
      <c r="BN33" s="162"/>
      <c r="BO33" s="162"/>
      <c r="BP33" s="162"/>
      <c r="BQ33" s="162"/>
      <c r="BR33" s="162"/>
      <c r="BS33" s="162"/>
      <c r="BT33" s="162"/>
      <c r="BU33" s="162"/>
      <c r="BV33" s="162"/>
      <c r="BW33" s="162"/>
      <c r="BX33" s="162"/>
      <c r="BY33" s="162"/>
      <c r="BZ33" s="162"/>
      <c r="CA33" s="162"/>
      <c r="CB33" s="160"/>
      <c r="CC33" s="160"/>
      <c r="CD33" s="160"/>
      <c r="CE33" s="160"/>
      <c r="CF33" s="160"/>
      <c r="CG33" s="160"/>
      <c r="CH33" s="160"/>
      <c r="CI33" s="160"/>
      <c r="CJ33" s="160"/>
      <c r="CK33" s="160"/>
      <c r="CL33" s="160"/>
      <c r="CM33" s="160"/>
      <c r="CN33" s="160"/>
      <c r="CO33" s="160"/>
      <c r="CP33" s="160"/>
      <c r="CQ33" s="160"/>
      <c r="CR33" s="160"/>
      <c r="CS33" s="160"/>
      <c r="CT33" s="160"/>
      <c r="CU33" s="160"/>
      <c r="CV33" s="160"/>
      <c r="CW33" s="160"/>
      <c r="CX33" s="160"/>
      <c r="CY33" s="160"/>
      <c r="CZ33" s="160"/>
      <c r="DA33" s="160"/>
      <c r="DB33" s="160"/>
      <c r="DC33" s="161">
        <f t="shared" si="3"/>
        <v>0</v>
      </c>
      <c r="DD33" s="160"/>
      <c r="DE33" s="160"/>
      <c r="DF33" s="160"/>
      <c r="DG33" s="160"/>
      <c r="DH33" s="160"/>
      <c r="DI33" s="160"/>
      <c r="DJ33" s="160"/>
      <c r="DK33" s="160"/>
      <c r="DL33" s="160"/>
      <c r="DM33" s="160"/>
      <c r="DN33" s="160"/>
      <c r="DO33" s="161">
        <f t="shared" si="4"/>
        <v>0</v>
      </c>
      <c r="DP33" s="160"/>
      <c r="DQ33" s="160"/>
      <c r="DR33" s="160"/>
      <c r="DS33" s="160"/>
      <c r="DT33" s="160"/>
      <c r="DU33" s="160"/>
      <c r="DV33" s="160"/>
      <c r="DW33" s="160"/>
      <c r="DX33" s="160"/>
      <c r="DY33" s="160"/>
      <c r="DZ33" s="160"/>
      <c r="EA33" s="161">
        <f t="shared" si="5"/>
        <v>0</v>
      </c>
      <c r="EB33" s="162"/>
      <c r="EC33" s="162"/>
      <c r="ED33" s="162"/>
      <c r="EE33" s="162"/>
      <c r="EF33" s="162"/>
      <c r="EG33" s="162"/>
      <c r="EH33" s="162"/>
      <c r="EI33" s="162"/>
      <c r="EJ33" s="162"/>
      <c r="EK33" s="162"/>
      <c r="EL33" s="162"/>
      <c r="EM33" s="162"/>
      <c r="EN33" s="162"/>
      <c r="EO33" s="162"/>
      <c r="EP33" s="162"/>
      <c r="EQ33" s="162"/>
      <c r="ER33" s="162"/>
      <c r="ES33" s="162"/>
      <c r="ET33" s="162"/>
      <c r="EU33" s="162"/>
      <c r="EV33" s="162"/>
      <c r="EW33" s="162"/>
      <c r="EX33" s="162"/>
      <c r="EY33" s="162"/>
      <c r="EZ33" s="161">
        <f t="shared" si="6"/>
        <v>0</v>
      </c>
    </row>
    <row r="34" spans="2:156" ht="27" customHeight="1">
      <c r="B34" s="373" t="s">
        <v>695</v>
      </c>
      <c r="C34" s="128" t="s">
        <v>511</v>
      </c>
      <c r="D34" s="161">
        <f t="shared" ref="D34:AD34" si="7">D36+D37+D35</f>
        <v>0</v>
      </c>
      <c r="E34" s="161">
        <f t="shared" si="7"/>
        <v>0</v>
      </c>
      <c r="F34" s="161">
        <f t="shared" si="7"/>
        <v>0</v>
      </c>
      <c r="G34" s="161">
        <f t="shared" si="7"/>
        <v>0</v>
      </c>
      <c r="H34" s="161">
        <f t="shared" si="7"/>
        <v>0</v>
      </c>
      <c r="I34" s="161">
        <f t="shared" si="7"/>
        <v>0</v>
      </c>
      <c r="J34" s="161">
        <f t="shared" si="7"/>
        <v>0</v>
      </c>
      <c r="K34" s="161">
        <f t="shared" si="7"/>
        <v>0</v>
      </c>
      <c r="L34" s="161">
        <f t="shared" si="7"/>
        <v>0</v>
      </c>
      <c r="M34" s="161">
        <f t="shared" si="7"/>
        <v>0</v>
      </c>
      <c r="N34" s="161">
        <f t="shared" si="7"/>
        <v>0</v>
      </c>
      <c r="O34" s="161">
        <f t="shared" si="7"/>
        <v>0</v>
      </c>
      <c r="P34" s="161">
        <f t="shared" si="7"/>
        <v>0</v>
      </c>
      <c r="Q34" s="161">
        <f t="shared" si="7"/>
        <v>0</v>
      </c>
      <c r="R34" s="161">
        <f t="shared" si="7"/>
        <v>0</v>
      </c>
      <c r="S34" s="161">
        <f t="shared" si="7"/>
        <v>0</v>
      </c>
      <c r="T34" s="161">
        <f t="shared" si="7"/>
        <v>0</v>
      </c>
      <c r="U34" s="161">
        <f t="shared" si="7"/>
        <v>0</v>
      </c>
      <c r="V34" s="161">
        <f t="shared" si="7"/>
        <v>0</v>
      </c>
      <c r="W34" s="161">
        <f t="shared" si="7"/>
        <v>0</v>
      </c>
      <c r="X34" s="161">
        <f t="shared" si="7"/>
        <v>0</v>
      </c>
      <c r="Y34" s="161">
        <f t="shared" si="7"/>
        <v>0</v>
      </c>
      <c r="Z34" s="161">
        <f t="shared" si="7"/>
        <v>0</v>
      </c>
      <c r="AA34" s="161">
        <f t="shared" si="7"/>
        <v>0</v>
      </c>
      <c r="AB34" s="161">
        <f t="shared" si="7"/>
        <v>0</v>
      </c>
      <c r="AC34" s="161">
        <f t="shared" si="7"/>
        <v>0</v>
      </c>
      <c r="AD34" s="161">
        <f t="shared" si="7"/>
        <v>0</v>
      </c>
      <c r="AE34" s="161">
        <f t="shared" si="0"/>
        <v>0</v>
      </c>
      <c r="AF34" s="161">
        <f t="shared" ref="AF34:AP34" si="8">AF36+AF37+AF35</f>
        <v>0</v>
      </c>
      <c r="AG34" s="161">
        <f t="shared" si="8"/>
        <v>0</v>
      </c>
      <c r="AH34" s="161">
        <f t="shared" si="8"/>
        <v>0</v>
      </c>
      <c r="AI34" s="161">
        <f t="shared" si="8"/>
        <v>0</v>
      </c>
      <c r="AJ34" s="161">
        <f t="shared" si="8"/>
        <v>0</v>
      </c>
      <c r="AK34" s="161">
        <f t="shared" si="8"/>
        <v>0</v>
      </c>
      <c r="AL34" s="161">
        <f t="shared" si="8"/>
        <v>0</v>
      </c>
      <c r="AM34" s="161">
        <f t="shared" si="8"/>
        <v>0</v>
      </c>
      <c r="AN34" s="161">
        <f t="shared" si="8"/>
        <v>0</v>
      </c>
      <c r="AO34" s="161">
        <f t="shared" si="8"/>
        <v>0</v>
      </c>
      <c r="AP34" s="161">
        <f t="shared" si="8"/>
        <v>0</v>
      </c>
      <c r="AQ34" s="161">
        <f t="shared" si="1"/>
        <v>0</v>
      </c>
      <c r="AR34" s="161">
        <f t="shared" ref="AR34:BB34" si="9">AR36+AR37+AR35</f>
        <v>0</v>
      </c>
      <c r="AS34" s="161">
        <f t="shared" si="9"/>
        <v>0</v>
      </c>
      <c r="AT34" s="161">
        <f t="shared" si="9"/>
        <v>0</v>
      </c>
      <c r="AU34" s="161">
        <f t="shared" si="9"/>
        <v>0</v>
      </c>
      <c r="AV34" s="161">
        <f t="shared" si="9"/>
        <v>0</v>
      </c>
      <c r="AW34" s="161">
        <f t="shared" si="9"/>
        <v>0</v>
      </c>
      <c r="AX34" s="161">
        <f t="shared" si="9"/>
        <v>0</v>
      </c>
      <c r="AY34" s="161">
        <f t="shared" si="9"/>
        <v>0</v>
      </c>
      <c r="AZ34" s="161">
        <f t="shared" si="9"/>
        <v>0</v>
      </c>
      <c r="BA34" s="161">
        <f t="shared" si="9"/>
        <v>0</v>
      </c>
      <c r="BB34" s="161">
        <f t="shared" si="9"/>
        <v>0</v>
      </c>
      <c r="BC34" s="161">
        <f t="shared" si="2"/>
        <v>0</v>
      </c>
      <c r="BD34" s="162"/>
      <c r="BE34" s="162"/>
      <c r="BF34" s="162"/>
      <c r="BG34" s="162"/>
      <c r="BH34" s="162"/>
      <c r="BI34" s="162"/>
      <c r="BJ34" s="162"/>
      <c r="BK34" s="162"/>
      <c r="BL34" s="162"/>
      <c r="BM34" s="162"/>
      <c r="BN34" s="162"/>
      <c r="BO34" s="162"/>
      <c r="BP34" s="162"/>
      <c r="BQ34" s="162"/>
      <c r="BR34" s="162"/>
      <c r="BS34" s="162"/>
      <c r="BT34" s="162"/>
      <c r="BU34" s="162"/>
      <c r="BV34" s="162"/>
      <c r="BW34" s="162"/>
      <c r="BX34" s="162"/>
      <c r="BY34" s="162"/>
      <c r="BZ34" s="162"/>
      <c r="CA34" s="162"/>
      <c r="CB34" s="161">
        <f t="shared" ref="CB34:DB34" si="10">CB36+CB37+CB35</f>
        <v>0</v>
      </c>
      <c r="CC34" s="161">
        <f t="shared" si="10"/>
        <v>0</v>
      </c>
      <c r="CD34" s="161">
        <f t="shared" si="10"/>
        <v>0</v>
      </c>
      <c r="CE34" s="161">
        <f t="shared" si="10"/>
        <v>0</v>
      </c>
      <c r="CF34" s="161">
        <f t="shared" si="10"/>
        <v>0</v>
      </c>
      <c r="CG34" s="161">
        <f t="shared" si="10"/>
        <v>0</v>
      </c>
      <c r="CH34" s="161">
        <f t="shared" si="10"/>
        <v>0</v>
      </c>
      <c r="CI34" s="161">
        <f t="shared" si="10"/>
        <v>0</v>
      </c>
      <c r="CJ34" s="161">
        <f t="shared" si="10"/>
        <v>0</v>
      </c>
      <c r="CK34" s="161">
        <f t="shared" si="10"/>
        <v>0</v>
      </c>
      <c r="CL34" s="161">
        <f t="shared" si="10"/>
        <v>0</v>
      </c>
      <c r="CM34" s="161">
        <f t="shared" si="10"/>
        <v>0</v>
      </c>
      <c r="CN34" s="161">
        <f t="shared" si="10"/>
        <v>0</v>
      </c>
      <c r="CO34" s="161">
        <f t="shared" si="10"/>
        <v>0</v>
      </c>
      <c r="CP34" s="161">
        <f t="shared" si="10"/>
        <v>0</v>
      </c>
      <c r="CQ34" s="161">
        <f t="shared" si="10"/>
        <v>0</v>
      </c>
      <c r="CR34" s="161">
        <f t="shared" si="10"/>
        <v>0</v>
      </c>
      <c r="CS34" s="161">
        <f t="shared" si="10"/>
        <v>0</v>
      </c>
      <c r="CT34" s="161">
        <f t="shared" si="10"/>
        <v>0</v>
      </c>
      <c r="CU34" s="161">
        <f t="shared" si="10"/>
        <v>0</v>
      </c>
      <c r="CV34" s="161">
        <f t="shared" si="10"/>
        <v>0</v>
      </c>
      <c r="CW34" s="161">
        <f t="shared" si="10"/>
        <v>0</v>
      </c>
      <c r="CX34" s="161">
        <f t="shared" si="10"/>
        <v>0</v>
      </c>
      <c r="CY34" s="161">
        <f t="shared" si="10"/>
        <v>0</v>
      </c>
      <c r="CZ34" s="161">
        <f t="shared" si="10"/>
        <v>0</v>
      </c>
      <c r="DA34" s="161">
        <f t="shared" si="10"/>
        <v>0</v>
      </c>
      <c r="DB34" s="161">
        <f t="shared" si="10"/>
        <v>0</v>
      </c>
      <c r="DC34" s="161">
        <f t="shared" si="3"/>
        <v>0</v>
      </c>
      <c r="DD34" s="161">
        <f t="shared" ref="DD34:DN34" si="11">DD36+DD37+DD35</f>
        <v>0</v>
      </c>
      <c r="DE34" s="161">
        <f t="shared" si="11"/>
        <v>0</v>
      </c>
      <c r="DF34" s="161">
        <f t="shared" si="11"/>
        <v>0</v>
      </c>
      <c r="DG34" s="161">
        <f t="shared" si="11"/>
        <v>0</v>
      </c>
      <c r="DH34" s="161">
        <f t="shared" si="11"/>
        <v>0</v>
      </c>
      <c r="DI34" s="161">
        <f t="shared" si="11"/>
        <v>0</v>
      </c>
      <c r="DJ34" s="161">
        <f t="shared" si="11"/>
        <v>0</v>
      </c>
      <c r="DK34" s="161">
        <f t="shared" si="11"/>
        <v>0</v>
      </c>
      <c r="DL34" s="161">
        <f t="shared" si="11"/>
        <v>0</v>
      </c>
      <c r="DM34" s="161">
        <f t="shared" si="11"/>
        <v>0</v>
      </c>
      <c r="DN34" s="161">
        <f t="shared" si="11"/>
        <v>0</v>
      </c>
      <c r="DO34" s="161">
        <f t="shared" si="4"/>
        <v>0</v>
      </c>
      <c r="DP34" s="161">
        <f t="shared" ref="DP34:DZ34" si="12">DP36+DP37+DP35</f>
        <v>0</v>
      </c>
      <c r="DQ34" s="161">
        <f t="shared" si="12"/>
        <v>0</v>
      </c>
      <c r="DR34" s="161">
        <f t="shared" si="12"/>
        <v>0</v>
      </c>
      <c r="DS34" s="161">
        <f t="shared" si="12"/>
        <v>0</v>
      </c>
      <c r="DT34" s="161">
        <f t="shared" si="12"/>
        <v>0</v>
      </c>
      <c r="DU34" s="161">
        <f t="shared" si="12"/>
        <v>0</v>
      </c>
      <c r="DV34" s="161">
        <f t="shared" si="12"/>
        <v>0</v>
      </c>
      <c r="DW34" s="161">
        <f t="shared" si="12"/>
        <v>0</v>
      </c>
      <c r="DX34" s="161">
        <f t="shared" si="12"/>
        <v>0</v>
      </c>
      <c r="DY34" s="161">
        <f t="shared" si="12"/>
        <v>0</v>
      </c>
      <c r="DZ34" s="161">
        <f t="shared" si="12"/>
        <v>0</v>
      </c>
      <c r="EA34" s="161">
        <f t="shared" si="5"/>
        <v>0</v>
      </c>
      <c r="EB34" s="162"/>
      <c r="EC34" s="162"/>
      <c r="ED34" s="162"/>
      <c r="EE34" s="162"/>
      <c r="EF34" s="162"/>
      <c r="EG34" s="162"/>
      <c r="EH34" s="162"/>
      <c r="EI34" s="162"/>
      <c r="EJ34" s="162"/>
      <c r="EK34" s="162"/>
      <c r="EL34" s="162"/>
      <c r="EM34" s="162"/>
      <c r="EN34" s="162"/>
      <c r="EO34" s="162"/>
      <c r="EP34" s="162"/>
      <c r="EQ34" s="162"/>
      <c r="ER34" s="162"/>
      <c r="ES34" s="162"/>
      <c r="ET34" s="162"/>
      <c r="EU34" s="162"/>
      <c r="EV34" s="162"/>
      <c r="EW34" s="162"/>
      <c r="EX34" s="162"/>
      <c r="EY34" s="162"/>
      <c r="EZ34" s="161">
        <f t="shared" si="6"/>
        <v>0</v>
      </c>
    </row>
    <row r="35" spans="2:156" ht="27" customHeight="1">
      <c r="B35" s="375" t="s">
        <v>696</v>
      </c>
      <c r="C35" s="128" t="s">
        <v>513</v>
      </c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1">
        <f t="shared" si="0"/>
        <v>0</v>
      </c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1">
        <f t="shared" si="1"/>
        <v>0</v>
      </c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  <c r="BB35" s="160"/>
      <c r="BC35" s="161">
        <f t="shared" si="2"/>
        <v>0</v>
      </c>
      <c r="BD35" s="162"/>
      <c r="BE35" s="162"/>
      <c r="BF35" s="162"/>
      <c r="BG35" s="162"/>
      <c r="BH35" s="162"/>
      <c r="BI35" s="162"/>
      <c r="BJ35" s="162"/>
      <c r="BK35" s="162"/>
      <c r="BL35" s="162"/>
      <c r="BM35" s="162"/>
      <c r="BN35" s="162"/>
      <c r="BO35" s="162"/>
      <c r="BP35" s="162"/>
      <c r="BQ35" s="162"/>
      <c r="BR35" s="162"/>
      <c r="BS35" s="162"/>
      <c r="BT35" s="162"/>
      <c r="BU35" s="162"/>
      <c r="BV35" s="162"/>
      <c r="BW35" s="162"/>
      <c r="BX35" s="162"/>
      <c r="BY35" s="162"/>
      <c r="BZ35" s="162"/>
      <c r="CA35" s="162"/>
      <c r="CB35" s="160"/>
      <c r="CC35" s="160"/>
      <c r="CD35" s="160"/>
      <c r="CE35" s="160"/>
      <c r="CF35" s="160"/>
      <c r="CG35" s="160"/>
      <c r="CH35" s="160"/>
      <c r="CI35" s="160"/>
      <c r="CJ35" s="160"/>
      <c r="CK35" s="160"/>
      <c r="CL35" s="160"/>
      <c r="CM35" s="160"/>
      <c r="CN35" s="160"/>
      <c r="CO35" s="160"/>
      <c r="CP35" s="160"/>
      <c r="CQ35" s="160"/>
      <c r="CR35" s="160"/>
      <c r="CS35" s="160"/>
      <c r="CT35" s="160"/>
      <c r="CU35" s="160"/>
      <c r="CV35" s="160"/>
      <c r="CW35" s="160"/>
      <c r="CX35" s="160"/>
      <c r="CY35" s="160"/>
      <c r="CZ35" s="160"/>
      <c r="DA35" s="160"/>
      <c r="DB35" s="160"/>
      <c r="DC35" s="161">
        <f t="shared" si="3"/>
        <v>0</v>
      </c>
      <c r="DD35" s="160"/>
      <c r="DE35" s="160"/>
      <c r="DF35" s="160"/>
      <c r="DG35" s="160"/>
      <c r="DH35" s="160"/>
      <c r="DI35" s="160"/>
      <c r="DJ35" s="160"/>
      <c r="DK35" s="160"/>
      <c r="DL35" s="160"/>
      <c r="DM35" s="160"/>
      <c r="DN35" s="160"/>
      <c r="DO35" s="161">
        <f t="shared" si="4"/>
        <v>0</v>
      </c>
      <c r="DP35" s="160"/>
      <c r="DQ35" s="160"/>
      <c r="DR35" s="160"/>
      <c r="DS35" s="160"/>
      <c r="DT35" s="160"/>
      <c r="DU35" s="160"/>
      <c r="DV35" s="160"/>
      <c r="DW35" s="160"/>
      <c r="DX35" s="160"/>
      <c r="DY35" s="160"/>
      <c r="DZ35" s="160"/>
      <c r="EA35" s="161">
        <f t="shared" si="5"/>
        <v>0</v>
      </c>
      <c r="EB35" s="162"/>
      <c r="EC35" s="162"/>
      <c r="ED35" s="162"/>
      <c r="EE35" s="162"/>
      <c r="EF35" s="162"/>
      <c r="EG35" s="162"/>
      <c r="EH35" s="162"/>
      <c r="EI35" s="162"/>
      <c r="EJ35" s="162"/>
      <c r="EK35" s="162"/>
      <c r="EL35" s="162"/>
      <c r="EM35" s="162"/>
      <c r="EN35" s="162"/>
      <c r="EO35" s="162"/>
      <c r="EP35" s="162"/>
      <c r="EQ35" s="162"/>
      <c r="ER35" s="162"/>
      <c r="ES35" s="162"/>
      <c r="ET35" s="162"/>
      <c r="EU35" s="162"/>
      <c r="EV35" s="162"/>
      <c r="EW35" s="162"/>
      <c r="EX35" s="162"/>
      <c r="EY35" s="162"/>
      <c r="EZ35" s="161">
        <f t="shared" si="6"/>
        <v>0</v>
      </c>
    </row>
    <row r="36" spans="2:156" ht="27" customHeight="1">
      <c r="B36" s="375" t="s">
        <v>697</v>
      </c>
      <c r="C36" s="128" t="s">
        <v>515</v>
      </c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1">
        <f t="shared" si="0"/>
        <v>0</v>
      </c>
      <c r="AF36" s="160"/>
      <c r="AG36" s="160"/>
      <c r="AH36" s="160"/>
      <c r="AI36" s="160"/>
      <c r="AJ36" s="160"/>
      <c r="AK36" s="160"/>
      <c r="AL36" s="160"/>
      <c r="AM36" s="160"/>
      <c r="AN36" s="160"/>
      <c r="AO36" s="160"/>
      <c r="AP36" s="160"/>
      <c r="AQ36" s="161">
        <f t="shared" si="1"/>
        <v>0</v>
      </c>
      <c r="AR36" s="160"/>
      <c r="AS36" s="160"/>
      <c r="AT36" s="160"/>
      <c r="AU36" s="160"/>
      <c r="AV36" s="160"/>
      <c r="AW36" s="160"/>
      <c r="AX36" s="160"/>
      <c r="AY36" s="160"/>
      <c r="AZ36" s="160"/>
      <c r="BA36" s="160"/>
      <c r="BB36" s="160"/>
      <c r="BC36" s="161">
        <f t="shared" si="2"/>
        <v>0</v>
      </c>
      <c r="BD36" s="162"/>
      <c r="BE36" s="162"/>
      <c r="BF36" s="162"/>
      <c r="BG36" s="162"/>
      <c r="BH36" s="162"/>
      <c r="BI36" s="162"/>
      <c r="BJ36" s="162"/>
      <c r="BK36" s="162"/>
      <c r="BL36" s="162"/>
      <c r="BM36" s="162"/>
      <c r="BN36" s="162"/>
      <c r="BO36" s="162"/>
      <c r="BP36" s="162"/>
      <c r="BQ36" s="162"/>
      <c r="BR36" s="162"/>
      <c r="BS36" s="162"/>
      <c r="BT36" s="162"/>
      <c r="BU36" s="162"/>
      <c r="BV36" s="162"/>
      <c r="BW36" s="162"/>
      <c r="BX36" s="162"/>
      <c r="BY36" s="162"/>
      <c r="BZ36" s="162"/>
      <c r="CA36" s="162"/>
      <c r="CB36" s="160"/>
      <c r="CC36" s="160"/>
      <c r="CD36" s="160"/>
      <c r="CE36" s="160"/>
      <c r="CF36" s="160"/>
      <c r="CG36" s="160"/>
      <c r="CH36" s="160"/>
      <c r="CI36" s="160"/>
      <c r="CJ36" s="160"/>
      <c r="CK36" s="160"/>
      <c r="CL36" s="160"/>
      <c r="CM36" s="160"/>
      <c r="CN36" s="160"/>
      <c r="CO36" s="160"/>
      <c r="CP36" s="160"/>
      <c r="CQ36" s="160"/>
      <c r="CR36" s="160"/>
      <c r="CS36" s="160"/>
      <c r="CT36" s="160"/>
      <c r="CU36" s="160"/>
      <c r="CV36" s="160"/>
      <c r="CW36" s="160"/>
      <c r="CX36" s="160"/>
      <c r="CY36" s="160"/>
      <c r="CZ36" s="160"/>
      <c r="DA36" s="160"/>
      <c r="DB36" s="160"/>
      <c r="DC36" s="161">
        <f t="shared" si="3"/>
        <v>0</v>
      </c>
      <c r="DD36" s="160"/>
      <c r="DE36" s="160"/>
      <c r="DF36" s="160"/>
      <c r="DG36" s="160"/>
      <c r="DH36" s="160"/>
      <c r="DI36" s="160"/>
      <c r="DJ36" s="160"/>
      <c r="DK36" s="160"/>
      <c r="DL36" s="160"/>
      <c r="DM36" s="160"/>
      <c r="DN36" s="160"/>
      <c r="DO36" s="161">
        <f t="shared" si="4"/>
        <v>0</v>
      </c>
      <c r="DP36" s="160"/>
      <c r="DQ36" s="160"/>
      <c r="DR36" s="160"/>
      <c r="DS36" s="160"/>
      <c r="DT36" s="160"/>
      <c r="DU36" s="160"/>
      <c r="DV36" s="160"/>
      <c r="DW36" s="160"/>
      <c r="DX36" s="160"/>
      <c r="DY36" s="160"/>
      <c r="DZ36" s="160"/>
      <c r="EA36" s="161">
        <f t="shared" si="5"/>
        <v>0</v>
      </c>
      <c r="EB36" s="162"/>
      <c r="EC36" s="162"/>
      <c r="ED36" s="162"/>
      <c r="EE36" s="162"/>
      <c r="EF36" s="162"/>
      <c r="EG36" s="162"/>
      <c r="EH36" s="162"/>
      <c r="EI36" s="162"/>
      <c r="EJ36" s="162"/>
      <c r="EK36" s="162"/>
      <c r="EL36" s="162"/>
      <c r="EM36" s="162"/>
      <c r="EN36" s="162"/>
      <c r="EO36" s="162"/>
      <c r="EP36" s="162"/>
      <c r="EQ36" s="162"/>
      <c r="ER36" s="162"/>
      <c r="ES36" s="162"/>
      <c r="ET36" s="162"/>
      <c r="EU36" s="162"/>
      <c r="EV36" s="162"/>
      <c r="EW36" s="162"/>
      <c r="EX36" s="162"/>
      <c r="EY36" s="162"/>
      <c r="EZ36" s="161">
        <f t="shared" si="6"/>
        <v>0</v>
      </c>
    </row>
    <row r="37" spans="2:156" ht="27" customHeight="1">
      <c r="B37" s="375" t="s">
        <v>698</v>
      </c>
      <c r="C37" s="128" t="s">
        <v>699</v>
      </c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1">
        <f t="shared" si="0"/>
        <v>0</v>
      </c>
      <c r="AF37" s="160"/>
      <c r="AG37" s="160"/>
      <c r="AH37" s="160"/>
      <c r="AI37" s="160"/>
      <c r="AJ37" s="160"/>
      <c r="AK37" s="160"/>
      <c r="AL37" s="160"/>
      <c r="AM37" s="160"/>
      <c r="AN37" s="160"/>
      <c r="AO37" s="160"/>
      <c r="AP37" s="160"/>
      <c r="AQ37" s="161">
        <f t="shared" si="1"/>
        <v>0</v>
      </c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0"/>
      <c r="BC37" s="161">
        <f t="shared" si="2"/>
        <v>0</v>
      </c>
      <c r="BD37" s="162"/>
      <c r="BE37" s="162"/>
      <c r="BF37" s="162"/>
      <c r="BG37" s="162"/>
      <c r="BH37" s="162"/>
      <c r="BI37" s="162"/>
      <c r="BJ37" s="162"/>
      <c r="BK37" s="162"/>
      <c r="BL37" s="162"/>
      <c r="BM37" s="162"/>
      <c r="BN37" s="162"/>
      <c r="BO37" s="162"/>
      <c r="BP37" s="162"/>
      <c r="BQ37" s="162"/>
      <c r="BR37" s="162"/>
      <c r="BS37" s="162"/>
      <c r="BT37" s="162"/>
      <c r="BU37" s="162"/>
      <c r="BV37" s="162"/>
      <c r="BW37" s="162"/>
      <c r="BX37" s="162"/>
      <c r="BY37" s="162"/>
      <c r="BZ37" s="162"/>
      <c r="CA37" s="162"/>
      <c r="CB37" s="160"/>
      <c r="CC37" s="160"/>
      <c r="CD37" s="160"/>
      <c r="CE37" s="160"/>
      <c r="CF37" s="160"/>
      <c r="CG37" s="160"/>
      <c r="CH37" s="160"/>
      <c r="CI37" s="160"/>
      <c r="CJ37" s="160"/>
      <c r="CK37" s="160"/>
      <c r="CL37" s="160"/>
      <c r="CM37" s="160"/>
      <c r="CN37" s="160"/>
      <c r="CO37" s="160"/>
      <c r="CP37" s="160"/>
      <c r="CQ37" s="160"/>
      <c r="CR37" s="160"/>
      <c r="CS37" s="160"/>
      <c r="CT37" s="160"/>
      <c r="CU37" s="160"/>
      <c r="CV37" s="160"/>
      <c r="CW37" s="160"/>
      <c r="CX37" s="160"/>
      <c r="CY37" s="160"/>
      <c r="CZ37" s="160"/>
      <c r="DA37" s="160"/>
      <c r="DB37" s="160"/>
      <c r="DC37" s="161">
        <f t="shared" si="3"/>
        <v>0</v>
      </c>
      <c r="DD37" s="160"/>
      <c r="DE37" s="160"/>
      <c r="DF37" s="160"/>
      <c r="DG37" s="160"/>
      <c r="DH37" s="160"/>
      <c r="DI37" s="160"/>
      <c r="DJ37" s="160"/>
      <c r="DK37" s="160"/>
      <c r="DL37" s="160"/>
      <c r="DM37" s="160"/>
      <c r="DN37" s="160"/>
      <c r="DO37" s="161">
        <f t="shared" si="4"/>
        <v>0</v>
      </c>
      <c r="DP37" s="160"/>
      <c r="DQ37" s="160"/>
      <c r="DR37" s="160"/>
      <c r="DS37" s="160"/>
      <c r="DT37" s="160"/>
      <c r="DU37" s="160"/>
      <c r="DV37" s="160"/>
      <c r="DW37" s="160"/>
      <c r="DX37" s="160"/>
      <c r="DY37" s="160"/>
      <c r="DZ37" s="160"/>
      <c r="EA37" s="161">
        <f t="shared" si="5"/>
        <v>0</v>
      </c>
      <c r="EB37" s="162"/>
      <c r="EC37" s="162"/>
      <c r="ED37" s="162"/>
      <c r="EE37" s="162"/>
      <c r="EF37" s="162"/>
      <c r="EG37" s="162"/>
      <c r="EH37" s="162"/>
      <c r="EI37" s="162"/>
      <c r="EJ37" s="162"/>
      <c r="EK37" s="162"/>
      <c r="EL37" s="162"/>
      <c r="EM37" s="162"/>
      <c r="EN37" s="162"/>
      <c r="EO37" s="162"/>
      <c r="EP37" s="162"/>
      <c r="EQ37" s="162"/>
      <c r="ER37" s="162"/>
      <c r="ES37" s="162"/>
      <c r="ET37" s="162"/>
      <c r="EU37" s="162"/>
      <c r="EV37" s="162"/>
      <c r="EW37" s="162"/>
      <c r="EX37" s="162"/>
      <c r="EY37" s="162"/>
      <c r="EZ37" s="161">
        <f t="shared" si="6"/>
        <v>0</v>
      </c>
    </row>
    <row r="38" spans="2:156" ht="27" customHeight="1">
      <c r="B38" s="373" t="s">
        <v>700</v>
      </c>
      <c r="C38" s="128" t="s">
        <v>701</v>
      </c>
      <c r="D38" s="161">
        <f t="shared" ref="D38:AD38" si="13">SUM(D39:D40)</f>
        <v>0</v>
      </c>
      <c r="E38" s="161">
        <f t="shared" si="13"/>
        <v>0</v>
      </c>
      <c r="F38" s="161">
        <f t="shared" si="13"/>
        <v>0</v>
      </c>
      <c r="G38" s="161">
        <f t="shared" si="13"/>
        <v>0</v>
      </c>
      <c r="H38" s="161">
        <f t="shared" si="13"/>
        <v>0</v>
      </c>
      <c r="I38" s="161">
        <f t="shared" si="13"/>
        <v>0</v>
      </c>
      <c r="J38" s="161">
        <f t="shared" si="13"/>
        <v>0</v>
      </c>
      <c r="K38" s="161">
        <f t="shared" si="13"/>
        <v>0</v>
      </c>
      <c r="L38" s="161">
        <f t="shared" si="13"/>
        <v>0</v>
      </c>
      <c r="M38" s="161">
        <f t="shared" si="13"/>
        <v>0</v>
      </c>
      <c r="N38" s="161">
        <f t="shared" si="13"/>
        <v>0</v>
      </c>
      <c r="O38" s="161">
        <f t="shared" si="13"/>
        <v>0</v>
      </c>
      <c r="P38" s="161">
        <f t="shared" si="13"/>
        <v>0</v>
      </c>
      <c r="Q38" s="161">
        <f t="shared" si="13"/>
        <v>0</v>
      </c>
      <c r="R38" s="161">
        <f t="shared" si="13"/>
        <v>0</v>
      </c>
      <c r="S38" s="161">
        <f t="shared" si="13"/>
        <v>0</v>
      </c>
      <c r="T38" s="161">
        <f t="shared" si="13"/>
        <v>0</v>
      </c>
      <c r="U38" s="161">
        <f t="shared" si="13"/>
        <v>0</v>
      </c>
      <c r="V38" s="161">
        <f t="shared" si="13"/>
        <v>0</v>
      </c>
      <c r="W38" s="161">
        <f t="shared" si="13"/>
        <v>0</v>
      </c>
      <c r="X38" s="161">
        <f t="shared" si="13"/>
        <v>0</v>
      </c>
      <c r="Y38" s="161">
        <f t="shared" si="13"/>
        <v>0</v>
      </c>
      <c r="Z38" s="161">
        <f t="shared" si="13"/>
        <v>0</v>
      </c>
      <c r="AA38" s="161">
        <f t="shared" si="13"/>
        <v>0</v>
      </c>
      <c r="AB38" s="161">
        <f t="shared" si="13"/>
        <v>0</v>
      </c>
      <c r="AC38" s="161">
        <f t="shared" si="13"/>
        <v>0</v>
      </c>
      <c r="AD38" s="161">
        <f t="shared" si="13"/>
        <v>0</v>
      </c>
      <c r="AE38" s="161">
        <f t="shared" si="0"/>
        <v>0</v>
      </c>
      <c r="AF38" s="161">
        <f t="shared" ref="AF38:AP38" si="14">SUM(AF39:AF40)</f>
        <v>0</v>
      </c>
      <c r="AG38" s="161">
        <f t="shared" si="14"/>
        <v>0</v>
      </c>
      <c r="AH38" s="161">
        <f t="shared" si="14"/>
        <v>0</v>
      </c>
      <c r="AI38" s="161">
        <f t="shared" si="14"/>
        <v>0</v>
      </c>
      <c r="AJ38" s="161">
        <f t="shared" si="14"/>
        <v>0</v>
      </c>
      <c r="AK38" s="161">
        <f t="shared" si="14"/>
        <v>0</v>
      </c>
      <c r="AL38" s="161">
        <f t="shared" si="14"/>
        <v>0</v>
      </c>
      <c r="AM38" s="161">
        <f t="shared" si="14"/>
        <v>0</v>
      </c>
      <c r="AN38" s="161">
        <f t="shared" si="14"/>
        <v>0</v>
      </c>
      <c r="AO38" s="161">
        <f t="shared" si="14"/>
        <v>0</v>
      </c>
      <c r="AP38" s="161">
        <f t="shared" si="14"/>
        <v>0</v>
      </c>
      <c r="AQ38" s="161">
        <f t="shared" si="1"/>
        <v>0</v>
      </c>
      <c r="AR38" s="161">
        <f t="shared" ref="AR38:BB38" si="15">SUM(AR39:AR40)</f>
        <v>0</v>
      </c>
      <c r="AS38" s="161">
        <f t="shared" si="15"/>
        <v>0</v>
      </c>
      <c r="AT38" s="161">
        <f t="shared" si="15"/>
        <v>0</v>
      </c>
      <c r="AU38" s="161">
        <f t="shared" si="15"/>
        <v>0</v>
      </c>
      <c r="AV38" s="161">
        <f t="shared" si="15"/>
        <v>0</v>
      </c>
      <c r="AW38" s="161">
        <f t="shared" si="15"/>
        <v>0</v>
      </c>
      <c r="AX38" s="161">
        <f t="shared" si="15"/>
        <v>0</v>
      </c>
      <c r="AY38" s="161">
        <f t="shared" si="15"/>
        <v>0</v>
      </c>
      <c r="AZ38" s="161">
        <f t="shared" si="15"/>
        <v>0</v>
      </c>
      <c r="BA38" s="161">
        <f t="shared" si="15"/>
        <v>0</v>
      </c>
      <c r="BB38" s="161">
        <f t="shared" si="15"/>
        <v>0</v>
      </c>
      <c r="BC38" s="161">
        <f t="shared" si="2"/>
        <v>0</v>
      </c>
      <c r="BD38" s="162"/>
      <c r="BE38" s="162"/>
      <c r="BF38" s="162"/>
      <c r="BG38" s="162"/>
      <c r="BH38" s="162"/>
      <c r="BI38" s="162"/>
      <c r="BJ38" s="162"/>
      <c r="BK38" s="162"/>
      <c r="BL38" s="162"/>
      <c r="BM38" s="162"/>
      <c r="BN38" s="162"/>
      <c r="BO38" s="162"/>
      <c r="BP38" s="162"/>
      <c r="BQ38" s="162"/>
      <c r="BR38" s="162"/>
      <c r="BS38" s="162"/>
      <c r="BT38" s="162"/>
      <c r="BU38" s="162"/>
      <c r="BV38" s="162"/>
      <c r="BW38" s="162"/>
      <c r="BX38" s="162"/>
      <c r="BY38" s="162"/>
      <c r="BZ38" s="162"/>
      <c r="CA38" s="162"/>
      <c r="CB38" s="161">
        <f t="shared" ref="CB38:DB38" si="16">SUM(CB39:CB40)</f>
        <v>0</v>
      </c>
      <c r="CC38" s="161">
        <f t="shared" si="16"/>
        <v>0</v>
      </c>
      <c r="CD38" s="161">
        <f t="shared" si="16"/>
        <v>0</v>
      </c>
      <c r="CE38" s="161">
        <f t="shared" si="16"/>
        <v>0</v>
      </c>
      <c r="CF38" s="161">
        <f t="shared" si="16"/>
        <v>0</v>
      </c>
      <c r="CG38" s="161">
        <f t="shared" si="16"/>
        <v>0</v>
      </c>
      <c r="CH38" s="161">
        <f t="shared" si="16"/>
        <v>0</v>
      </c>
      <c r="CI38" s="161">
        <f t="shared" si="16"/>
        <v>0</v>
      </c>
      <c r="CJ38" s="161">
        <f t="shared" si="16"/>
        <v>0</v>
      </c>
      <c r="CK38" s="161">
        <f t="shared" si="16"/>
        <v>0</v>
      </c>
      <c r="CL38" s="161">
        <f t="shared" si="16"/>
        <v>0</v>
      </c>
      <c r="CM38" s="161">
        <f t="shared" si="16"/>
        <v>0</v>
      </c>
      <c r="CN38" s="161">
        <f t="shared" si="16"/>
        <v>0</v>
      </c>
      <c r="CO38" s="161">
        <f t="shared" si="16"/>
        <v>0</v>
      </c>
      <c r="CP38" s="161">
        <f t="shared" si="16"/>
        <v>0</v>
      </c>
      <c r="CQ38" s="161">
        <f t="shared" si="16"/>
        <v>0</v>
      </c>
      <c r="CR38" s="161">
        <f t="shared" si="16"/>
        <v>0</v>
      </c>
      <c r="CS38" s="161">
        <f t="shared" si="16"/>
        <v>0</v>
      </c>
      <c r="CT38" s="161">
        <f t="shared" si="16"/>
        <v>0</v>
      </c>
      <c r="CU38" s="161">
        <f t="shared" si="16"/>
        <v>0</v>
      </c>
      <c r="CV38" s="161">
        <f t="shared" si="16"/>
        <v>0</v>
      </c>
      <c r="CW38" s="161">
        <f t="shared" si="16"/>
        <v>0</v>
      </c>
      <c r="CX38" s="161">
        <f t="shared" si="16"/>
        <v>0</v>
      </c>
      <c r="CY38" s="161">
        <f t="shared" si="16"/>
        <v>0</v>
      </c>
      <c r="CZ38" s="161">
        <f t="shared" si="16"/>
        <v>0</v>
      </c>
      <c r="DA38" s="161">
        <f t="shared" si="16"/>
        <v>0</v>
      </c>
      <c r="DB38" s="161">
        <f t="shared" si="16"/>
        <v>0</v>
      </c>
      <c r="DC38" s="161">
        <f t="shared" si="3"/>
        <v>0</v>
      </c>
      <c r="DD38" s="161">
        <f t="shared" ref="DD38:DN38" si="17">SUM(DD39:DD40)</f>
        <v>0</v>
      </c>
      <c r="DE38" s="161">
        <f t="shared" si="17"/>
        <v>0</v>
      </c>
      <c r="DF38" s="161">
        <f t="shared" si="17"/>
        <v>0</v>
      </c>
      <c r="DG38" s="161">
        <f t="shared" si="17"/>
        <v>0</v>
      </c>
      <c r="DH38" s="161">
        <f t="shared" si="17"/>
        <v>0</v>
      </c>
      <c r="DI38" s="161">
        <f t="shared" si="17"/>
        <v>0</v>
      </c>
      <c r="DJ38" s="161">
        <f t="shared" si="17"/>
        <v>0</v>
      </c>
      <c r="DK38" s="161">
        <f t="shared" si="17"/>
        <v>0</v>
      </c>
      <c r="DL38" s="161">
        <f t="shared" si="17"/>
        <v>0</v>
      </c>
      <c r="DM38" s="161">
        <f t="shared" si="17"/>
        <v>0</v>
      </c>
      <c r="DN38" s="161">
        <f t="shared" si="17"/>
        <v>0</v>
      </c>
      <c r="DO38" s="161">
        <f t="shared" si="4"/>
        <v>0</v>
      </c>
      <c r="DP38" s="161">
        <f t="shared" ref="DP38:DZ38" si="18">SUM(DP39:DP40)</f>
        <v>0</v>
      </c>
      <c r="DQ38" s="161">
        <f t="shared" si="18"/>
        <v>0</v>
      </c>
      <c r="DR38" s="161">
        <f t="shared" si="18"/>
        <v>0</v>
      </c>
      <c r="DS38" s="161">
        <f t="shared" si="18"/>
        <v>0</v>
      </c>
      <c r="DT38" s="161">
        <f t="shared" si="18"/>
        <v>0</v>
      </c>
      <c r="DU38" s="161">
        <f t="shared" si="18"/>
        <v>0</v>
      </c>
      <c r="DV38" s="161">
        <f t="shared" si="18"/>
        <v>0</v>
      </c>
      <c r="DW38" s="161">
        <f t="shared" si="18"/>
        <v>0</v>
      </c>
      <c r="DX38" s="161">
        <f t="shared" si="18"/>
        <v>0</v>
      </c>
      <c r="DY38" s="161">
        <f t="shared" si="18"/>
        <v>0</v>
      </c>
      <c r="DZ38" s="161">
        <f t="shared" si="18"/>
        <v>0</v>
      </c>
      <c r="EA38" s="161">
        <f t="shared" si="5"/>
        <v>0</v>
      </c>
      <c r="EB38" s="162"/>
      <c r="EC38" s="162"/>
      <c r="ED38" s="162"/>
      <c r="EE38" s="162"/>
      <c r="EF38" s="162"/>
      <c r="EG38" s="162"/>
      <c r="EH38" s="162"/>
      <c r="EI38" s="162"/>
      <c r="EJ38" s="162"/>
      <c r="EK38" s="162"/>
      <c r="EL38" s="162"/>
      <c r="EM38" s="162"/>
      <c r="EN38" s="162"/>
      <c r="EO38" s="162"/>
      <c r="EP38" s="162"/>
      <c r="EQ38" s="162"/>
      <c r="ER38" s="162"/>
      <c r="ES38" s="162"/>
      <c r="ET38" s="162"/>
      <c r="EU38" s="162"/>
      <c r="EV38" s="162"/>
      <c r="EW38" s="162"/>
      <c r="EX38" s="162"/>
      <c r="EY38" s="162"/>
      <c r="EZ38" s="161">
        <f t="shared" si="6"/>
        <v>0</v>
      </c>
    </row>
    <row r="39" spans="2:156" ht="27" customHeight="1">
      <c r="B39" s="375" t="s">
        <v>702</v>
      </c>
      <c r="C39" s="128" t="s">
        <v>703</v>
      </c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1">
        <f t="shared" si="0"/>
        <v>0</v>
      </c>
      <c r="AF39" s="160"/>
      <c r="AG39" s="160"/>
      <c r="AH39" s="160"/>
      <c r="AI39" s="160"/>
      <c r="AJ39" s="160"/>
      <c r="AK39" s="160"/>
      <c r="AL39" s="160"/>
      <c r="AM39" s="160"/>
      <c r="AN39" s="160"/>
      <c r="AO39" s="160"/>
      <c r="AP39" s="160"/>
      <c r="AQ39" s="161">
        <f t="shared" si="1"/>
        <v>0</v>
      </c>
      <c r="AR39" s="160"/>
      <c r="AS39" s="160"/>
      <c r="AT39" s="160"/>
      <c r="AU39" s="160"/>
      <c r="AV39" s="160"/>
      <c r="AW39" s="160"/>
      <c r="AX39" s="160"/>
      <c r="AY39" s="160"/>
      <c r="AZ39" s="160"/>
      <c r="BA39" s="160"/>
      <c r="BB39" s="160"/>
      <c r="BC39" s="161">
        <f t="shared" si="2"/>
        <v>0</v>
      </c>
      <c r="BD39" s="162"/>
      <c r="BE39" s="162"/>
      <c r="BF39" s="162"/>
      <c r="BG39" s="162"/>
      <c r="BH39" s="162"/>
      <c r="BI39" s="162"/>
      <c r="BJ39" s="162"/>
      <c r="BK39" s="162"/>
      <c r="BL39" s="162"/>
      <c r="BM39" s="162"/>
      <c r="BN39" s="162"/>
      <c r="BO39" s="162"/>
      <c r="BP39" s="162"/>
      <c r="BQ39" s="162"/>
      <c r="BR39" s="162"/>
      <c r="BS39" s="162"/>
      <c r="BT39" s="162"/>
      <c r="BU39" s="162"/>
      <c r="BV39" s="162"/>
      <c r="BW39" s="162"/>
      <c r="BX39" s="162"/>
      <c r="BY39" s="162"/>
      <c r="BZ39" s="162"/>
      <c r="CA39" s="162"/>
      <c r="CB39" s="160"/>
      <c r="CC39" s="160"/>
      <c r="CD39" s="160"/>
      <c r="CE39" s="160"/>
      <c r="CF39" s="160"/>
      <c r="CG39" s="160"/>
      <c r="CH39" s="160"/>
      <c r="CI39" s="160"/>
      <c r="CJ39" s="160"/>
      <c r="CK39" s="160"/>
      <c r="CL39" s="160"/>
      <c r="CM39" s="160"/>
      <c r="CN39" s="160"/>
      <c r="CO39" s="160"/>
      <c r="CP39" s="160"/>
      <c r="CQ39" s="160"/>
      <c r="CR39" s="160"/>
      <c r="CS39" s="160"/>
      <c r="CT39" s="160"/>
      <c r="CU39" s="160"/>
      <c r="CV39" s="160"/>
      <c r="CW39" s="160"/>
      <c r="CX39" s="160"/>
      <c r="CY39" s="160"/>
      <c r="CZ39" s="160"/>
      <c r="DA39" s="160"/>
      <c r="DB39" s="160"/>
      <c r="DC39" s="161">
        <f t="shared" si="3"/>
        <v>0</v>
      </c>
      <c r="DD39" s="160"/>
      <c r="DE39" s="160"/>
      <c r="DF39" s="160"/>
      <c r="DG39" s="160"/>
      <c r="DH39" s="160"/>
      <c r="DI39" s="160"/>
      <c r="DJ39" s="160"/>
      <c r="DK39" s="160"/>
      <c r="DL39" s="160"/>
      <c r="DM39" s="160"/>
      <c r="DN39" s="160"/>
      <c r="DO39" s="161">
        <f t="shared" si="4"/>
        <v>0</v>
      </c>
      <c r="DP39" s="160"/>
      <c r="DQ39" s="160"/>
      <c r="DR39" s="160"/>
      <c r="DS39" s="160"/>
      <c r="DT39" s="160"/>
      <c r="DU39" s="160"/>
      <c r="DV39" s="160"/>
      <c r="DW39" s="160"/>
      <c r="DX39" s="160"/>
      <c r="DY39" s="160"/>
      <c r="DZ39" s="160"/>
      <c r="EA39" s="161">
        <f t="shared" si="5"/>
        <v>0</v>
      </c>
      <c r="EB39" s="162"/>
      <c r="EC39" s="162"/>
      <c r="ED39" s="162"/>
      <c r="EE39" s="162"/>
      <c r="EF39" s="162"/>
      <c r="EG39" s="162"/>
      <c r="EH39" s="162"/>
      <c r="EI39" s="162"/>
      <c r="EJ39" s="162"/>
      <c r="EK39" s="162"/>
      <c r="EL39" s="162"/>
      <c r="EM39" s="162"/>
      <c r="EN39" s="162"/>
      <c r="EO39" s="162"/>
      <c r="EP39" s="162"/>
      <c r="EQ39" s="162"/>
      <c r="ER39" s="162"/>
      <c r="ES39" s="162"/>
      <c r="ET39" s="162"/>
      <c r="EU39" s="162"/>
      <c r="EV39" s="162"/>
      <c r="EW39" s="162"/>
      <c r="EX39" s="162"/>
      <c r="EY39" s="162"/>
      <c r="EZ39" s="161">
        <f t="shared" si="6"/>
        <v>0</v>
      </c>
    </row>
    <row r="40" spans="2:156" ht="27" customHeight="1">
      <c r="B40" s="375" t="s">
        <v>704</v>
      </c>
      <c r="C40" s="128" t="s">
        <v>705</v>
      </c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1">
        <f t="shared" si="0"/>
        <v>0</v>
      </c>
      <c r="AF40" s="160"/>
      <c r="AG40" s="160"/>
      <c r="AH40" s="160"/>
      <c r="AI40" s="160"/>
      <c r="AJ40" s="160"/>
      <c r="AK40" s="160"/>
      <c r="AL40" s="160"/>
      <c r="AM40" s="160"/>
      <c r="AN40" s="160"/>
      <c r="AO40" s="160"/>
      <c r="AP40" s="160"/>
      <c r="AQ40" s="161">
        <f t="shared" si="1"/>
        <v>0</v>
      </c>
      <c r="AR40" s="160"/>
      <c r="AS40" s="160"/>
      <c r="AT40" s="160"/>
      <c r="AU40" s="160"/>
      <c r="AV40" s="160"/>
      <c r="AW40" s="160"/>
      <c r="AX40" s="160"/>
      <c r="AY40" s="160"/>
      <c r="AZ40" s="160"/>
      <c r="BA40" s="160"/>
      <c r="BB40" s="160"/>
      <c r="BC40" s="161">
        <f t="shared" si="2"/>
        <v>0</v>
      </c>
      <c r="BD40" s="162"/>
      <c r="BE40" s="162"/>
      <c r="BF40" s="162"/>
      <c r="BG40" s="162"/>
      <c r="BH40" s="162"/>
      <c r="BI40" s="162"/>
      <c r="BJ40" s="162"/>
      <c r="BK40" s="162"/>
      <c r="BL40" s="162"/>
      <c r="BM40" s="162"/>
      <c r="BN40" s="162"/>
      <c r="BO40" s="162"/>
      <c r="BP40" s="162"/>
      <c r="BQ40" s="162"/>
      <c r="BR40" s="162"/>
      <c r="BS40" s="162"/>
      <c r="BT40" s="162"/>
      <c r="BU40" s="162"/>
      <c r="BV40" s="162"/>
      <c r="BW40" s="162"/>
      <c r="BX40" s="162"/>
      <c r="BY40" s="162"/>
      <c r="BZ40" s="162"/>
      <c r="CA40" s="162"/>
      <c r="CB40" s="160"/>
      <c r="CC40" s="160"/>
      <c r="CD40" s="160"/>
      <c r="CE40" s="160"/>
      <c r="CF40" s="160"/>
      <c r="CG40" s="160"/>
      <c r="CH40" s="160"/>
      <c r="CI40" s="160"/>
      <c r="CJ40" s="160"/>
      <c r="CK40" s="160"/>
      <c r="CL40" s="160"/>
      <c r="CM40" s="160"/>
      <c r="CN40" s="160"/>
      <c r="CO40" s="160"/>
      <c r="CP40" s="160"/>
      <c r="CQ40" s="160"/>
      <c r="CR40" s="160"/>
      <c r="CS40" s="160"/>
      <c r="CT40" s="160"/>
      <c r="CU40" s="160"/>
      <c r="CV40" s="160"/>
      <c r="CW40" s="160"/>
      <c r="CX40" s="160"/>
      <c r="CY40" s="160"/>
      <c r="CZ40" s="160"/>
      <c r="DA40" s="160"/>
      <c r="DB40" s="160"/>
      <c r="DC40" s="161">
        <f t="shared" si="3"/>
        <v>0</v>
      </c>
      <c r="DD40" s="160"/>
      <c r="DE40" s="160"/>
      <c r="DF40" s="160"/>
      <c r="DG40" s="160"/>
      <c r="DH40" s="160"/>
      <c r="DI40" s="160"/>
      <c r="DJ40" s="160"/>
      <c r="DK40" s="160"/>
      <c r="DL40" s="160"/>
      <c r="DM40" s="160"/>
      <c r="DN40" s="160"/>
      <c r="DO40" s="161">
        <f t="shared" si="4"/>
        <v>0</v>
      </c>
      <c r="DP40" s="160"/>
      <c r="DQ40" s="160"/>
      <c r="DR40" s="160"/>
      <c r="DS40" s="160"/>
      <c r="DT40" s="160"/>
      <c r="DU40" s="160"/>
      <c r="DV40" s="160"/>
      <c r="DW40" s="160"/>
      <c r="DX40" s="160"/>
      <c r="DY40" s="160"/>
      <c r="DZ40" s="160"/>
      <c r="EA40" s="161">
        <f t="shared" si="5"/>
        <v>0</v>
      </c>
      <c r="EB40" s="162"/>
      <c r="EC40" s="162"/>
      <c r="ED40" s="162"/>
      <c r="EE40" s="162"/>
      <c r="EF40" s="162"/>
      <c r="EG40" s="162"/>
      <c r="EH40" s="162"/>
      <c r="EI40" s="162"/>
      <c r="EJ40" s="162"/>
      <c r="EK40" s="162"/>
      <c r="EL40" s="162"/>
      <c r="EM40" s="162"/>
      <c r="EN40" s="162"/>
      <c r="EO40" s="162"/>
      <c r="EP40" s="162"/>
      <c r="EQ40" s="162"/>
      <c r="ER40" s="162"/>
      <c r="ES40" s="162"/>
      <c r="ET40" s="162"/>
      <c r="EU40" s="162"/>
      <c r="EV40" s="162"/>
      <c r="EW40" s="162"/>
      <c r="EX40" s="162"/>
      <c r="EY40" s="162"/>
      <c r="EZ40" s="161">
        <f t="shared" si="6"/>
        <v>0</v>
      </c>
    </row>
    <row r="41" spans="2:156" ht="27" customHeight="1">
      <c r="B41" s="375" t="s">
        <v>706</v>
      </c>
      <c r="C41" s="128" t="s">
        <v>707</v>
      </c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6"/>
      <c r="AO41" s="136"/>
      <c r="AP41" s="136"/>
      <c r="AQ41" s="136"/>
      <c r="AR41" s="136"/>
      <c r="AS41" s="136"/>
      <c r="AT41" s="136"/>
      <c r="AU41" s="136"/>
      <c r="AV41" s="136"/>
      <c r="AW41" s="136"/>
      <c r="AX41" s="136"/>
      <c r="AY41" s="136"/>
      <c r="AZ41" s="136"/>
      <c r="BA41" s="136"/>
      <c r="BB41" s="136"/>
      <c r="BC41" s="136"/>
      <c r="BD41" s="136"/>
      <c r="BE41" s="136"/>
      <c r="BF41" s="136"/>
      <c r="BG41" s="136"/>
      <c r="BH41" s="136"/>
      <c r="BI41" s="136"/>
      <c r="BJ41" s="136"/>
      <c r="BK41" s="136"/>
      <c r="BL41" s="136"/>
      <c r="BM41" s="136"/>
      <c r="BN41" s="136"/>
      <c r="BO41" s="136"/>
      <c r="BP41" s="136"/>
      <c r="BQ41" s="136"/>
      <c r="BR41" s="136"/>
      <c r="BS41" s="136"/>
      <c r="BT41" s="136"/>
      <c r="BU41" s="136"/>
      <c r="BV41" s="136"/>
      <c r="BW41" s="136"/>
      <c r="BX41" s="136"/>
      <c r="BY41" s="136"/>
      <c r="BZ41" s="136"/>
      <c r="CA41" s="136"/>
      <c r="CB41" s="136"/>
      <c r="CC41" s="136"/>
      <c r="CD41" s="136"/>
      <c r="CE41" s="136"/>
      <c r="CF41" s="136"/>
      <c r="CG41" s="136"/>
      <c r="CH41" s="136"/>
      <c r="CI41" s="136"/>
      <c r="CJ41" s="136"/>
      <c r="CK41" s="136"/>
      <c r="CL41" s="136"/>
      <c r="CM41" s="136"/>
      <c r="CN41" s="136"/>
      <c r="CO41" s="136"/>
      <c r="CP41" s="136"/>
      <c r="CQ41" s="136"/>
      <c r="CR41" s="136"/>
      <c r="CS41" s="136"/>
      <c r="CT41" s="136"/>
      <c r="CU41" s="136"/>
      <c r="CV41" s="136"/>
      <c r="CW41" s="136"/>
      <c r="CX41" s="136"/>
      <c r="CY41" s="136"/>
      <c r="CZ41" s="136"/>
      <c r="DA41" s="136"/>
      <c r="DB41" s="136"/>
      <c r="DC41" s="136"/>
      <c r="DD41" s="136"/>
      <c r="DE41" s="136"/>
      <c r="DF41" s="136"/>
      <c r="DG41" s="136"/>
      <c r="DH41" s="136"/>
      <c r="DI41" s="136"/>
      <c r="DJ41" s="136"/>
      <c r="DK41" s="136"/>
      <c r="DL41" s="136"/>
      <c r="DM41" s="136"/>
      <c r="DN41" s="136"/>
      <c r="DO41" s="136"/>
      <c r="DP41" s="136"/>
      <c r="DQ41" s="136"/>
      <c r="DR41" s="136"/>
      <c r="DS41" s="136"/>
      <c r="DT41" s="136"/>
      <c r="DU41" s="136"/>
      <c r="DV41" s="136"/>
      <c r="DW41" s="136"/>
      <c r="DX41" s="136"/>
      <c r="DY41" s="136"/>
      <c r="DZ41" s="136"/>
      <c r="EA41" s="136"/>
      <c r="EB41" s="136"/>
      <c r="EC41" s="136"/>
      <c r="ED41" s="136"/>
      <c r="EE41" s="136"/>
      <c r="EF41" s="136"/>
      <c r="EG41" s="136"/>
      <c r="EH41" s="136"/>
      <c r="EI41" s="136"/>
      <c r="EJ41" s="136"/>
      <c r="EK41" s="136"/>
      <c r="EL41" s="136"/>
      <c r="EM41" s="136"/>
      <c r="EN41" s="136"/>
      <c r="EO41" s="136"/>
      <c r="EP41" s="136"/>
      <c r="EQ41" s="136"/>
      <c r="ER41" s="136"/>
      <c r="ES41" s="136"/>
      <c r="ET41" s="136"/>
      <c r="EU41" s="136"/>
      <c r="EV41" s="136"/>
      <c r="EW41" s="136"/>
      <c r="EX41" s="136"/>
      <c r="EY41" s="136"/>
      <c r="EZ41" s="136"/>
    </row>
    <row r="42" spans="2:156" ht="27" customHeight="1">
      <c r="B42" s="373" t="s">
        <v>708</v>
      </c>
      <c r="C42" s="128" t="s">
        <v>709</v>
      </c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1">
        <f>SUM(D42:AD42)</f>
        <v>0</v>
      </c>
      <c r="AF42" s="160"/>
      <c r="AG42" s="160"/>
      <c r="AH42" s="160"/>
      <c r="AI42" s="160"/>
      <c r="AJ42" s="160"/>
      <c r="AK42" s="160"/>
      <c r="AL42" s="160"/>
      <c r="AM42" s="160"/>
      <c r="AN42" s="160"/>
      <c r="AO42" s="160"/>
      <c r="AP42" s="160"/>
      <c r="AQ42" s="161">
        <f>SUM(AF42:AP42)</f>
        <v>0</v>
      </c>
      <c r="AR42" s="160"/>
      <c r="AS42" s="160"/>
      <c r="AT42" s="160"/>
      <c r="AU42" s="160"/>
      <c r="AV42" s="160"/>
      <c r="AW42" s="160"/>
      <c r="AX42" s="160"/>
      <c r="AY42" s="160"/>
      <c r="AZ42" s="160"/>
      <c r="BA42" s="160"/>
      <c r="BB42" s="160"/>
      <c r="BC42" s="161">
        <f>SUM(AR42:BB42)</f>
        <v>0</v>
      </c>
      <c r="BD42" s="163"/>
      <c r="BE42" s="163"/>
      <c r="BF42" s="163"/>
      <c r="BG42" s="163"/>
      <c r="BH42" s="163"/>
      <c r="BI42" s="163"/>
      <c r="BJ42" s="163"/>
      <c r="BK42" s="163"/>
      <c r="BL42" s="163"/>
      <c r="BM42" s="163"/>
      <c r="BN42" s="163"/>
      <c r="BO42" s="163"/>
      <c r="BP42" s="163"/>
      <c r="BQ42" s="163"/>
      <c r="BR42" s="163"/>
      <c r="BS42" s="163"/>
      <c r="BT42" s="163"/>
      <c r="BU42" s="163"/>
      <c r="BV42" s="163"/>
      <c r="BW42" s="163"/>
      <c r="BX42" s="163"/>
      <c r="BY42" s="163"/>
      <c r="BZ42" s="163"/>
      <c r="CA42" s="163"/>
      <c r="CB42" s="160"/>
      <c r="CC42" s="160"/>
      <c r="CD42" s="160"/>
      <c r="CE42" s="160"/>
      <c r="CF42" s="160"/>
      <c r="CG42" s="160"/>
      <c r="CH42" s="160"/>
      <c r="CI42" s="160"/>
      <c r="CJ42" s="160"/>
      <c r="CK42" s="160"/>
      <c r="CL42" s="160"/>
      <c r="CM42" s="160"/>
      <c r="CN42" s="160"/>
      <c r="CO42" s="160"/>
      <c r="CP42" s="160"/>
      <c r="CQ42" s="160"/>
      <c r="CR42" s="160"/>
      <c r="CS42" s="160"/>
      <c r="CT42" s="160"/>
      <c r="CU42" s="160"/>
      <c r="CV42" s="160"/>
      <c r="CW42" s="160"/>
      <c r="CX42" s="160"/>
      <c r="CY42" s="160"/>
      <c r="CZ42" s="160"/>
      <c r="DA42" s="160"/>
      <c r="DB42" s="160"/>
      <c r="DC42" s="161">
        <f>SUM(CB42:DB42)</f>
        <v>0</v>
      </c>
      <c r="DD42" s="160"/>
      <c r="DE42" s="160"/>
      <c r="DF42" s="160"/>
      <c r="DG42" s="160"/>
      <c r="DH42" s="160"/>
      <c r="DI42" s="160"/>
      <c r="DJ42" s="160"/>
      <c r="DK42" s="160"/>
      <c r="DL42" s="160"/>
      <c r="DM42" s="160"/>
      <c r="DN42" s="160"/>
      <c r="DO42" s="161">
        <f>SUM(DD42:DN42)</f>
        <v>0</v>
      </c>
      <c r="DP42" s="160"/>
      <c r="DQ42" s="160"/>
      <c r="DR42" s="160"/>
      <c r="DS42" s="160"/>
      <c r="DT42" s="160"/>
      <c r="DU42" s="160"/>
      <c r="DV42" s="160"/>
      <c r="DW42" s="160"/>
      <c r="DX42" s="160"/>
      <c r="DY42" s="160"/>
      <c r="DZ42" s="160"/>
      <c r="EA42" s="161">
        <f>SUM(DP42:DZ42)</f>
        <v>0</v>
      </c>
      <c r="EB42" s="163"/>
      <c r="EC42" s="163"/>
      <c r="ED42" s="163"/>
      <c r="EE42" s="163"/>
      <c r="EF42" s="163"/>
      <c r="EG42" s="163"/>
      <c r="EH42" s="163"/>
      <c r="EI42" s="163"/>
      <c r="EJ42" s="163"/>
      <c r="EK42" s="163"/>
      <c r="EL42" s="163"/>
      <c r="EM42" s="163"/>
      <c r="EN42" s="163"/>
      <c r="EO42" s="163"/>
      <c r="EP42" s="163"/>
      <c r="EQ42" s="163"/>
      <c r="ER42" s="163"/>
      <c r="ES42" s="163"/>
      <c r="ET42" s="163"/>
      <c r="EU42" s="163"/>
      <c r="EV42" s="163"/>
      <c r="EW42" s="163"/>
      <c r="EX42" s="163"/>
      <c r="EY42" s="163"/>
      <c r="EZ42" s="161">
        <f>SUM(AE42,AQ42,BC42,BO42,CA42,DC42,DO42,EA42,EM42,EY42)</f>
        <v>0</v>
      </c>
    </row>
    <row r="43" spans="2:156" ht="27" customHeight="1">
      <c r="B43" s="372" t="s">
        <v>710</v>
      </c>
      <c r="C43" s="128" t="s">
        <v>711</v>
      </c>
      <c r="D43" s="164">
        <f t="shared" ref="D43:AD43" si="19">D31+D32+D33+D34+D38+D42</f>
        <v>0</v>
      </c>
      <c r="E43" s="164">
        <f t="shared" si="19"/>
        <v>0</v>
      </c>
      <c r="F43" s="164">
        <f t="shared" si="19"/>
        <v>0</v>
      </c>
      <c r="G43" s="164">
        <f t="shared" si="19"/>
        <v>0</v>
      </c>
      <c r="H43" s="164">
        <f t="shared" si="19"/>
        <v>0</v>
      </c>
      <c r="I43" s="164">
        <f t="shared" si="19"/>
        <v>0</v>
      </c>
      <c r="J43" s="164">
        <f t="shared" si="19"/>
        <v>0</v>
      </c>
      <c r="K43" s="164">
        <f t="shared" si="19"/>
        <v>0</v>
      </c>
      <c r="L43" s="164">
        <f t="shared" si="19"/>
        <v>0</v>
      </c>
      <c r="M43" s="164">
        <f t="shared" si="19"/>
        <v>0</v>
      </c>
      <c r="N43" s="164">
        <f t="shared" si="19"/>
        <v>0</v>
      </c>
      <c r="O43" s="164">
        <f t="shared" si="19"/>
        <v>0</v>
      </c>
      <c r="P43" s="164">
        <f t="shared" si="19"/>
        <v>0</v>
      </c>
      <c r="Q43" s="164">
        <f t="shared" si="19"/>
        <v>0</v>
      </c>
      <c r="R43" s="164">
        <f t="shared" si="19"/>
        <v>0</v>
      </c>
      <c r="S43" s="164">
        <f t="shared" si="19"/>
        <v>0</v>
      </c>
      <c r="T43" s="164">
        <f t="shared" si="19"/>
        <v>0</v>
      </c>
      <c r="U43" s="164">
        <f t="shared" si="19"/>
        <v>0</v>
      </c>
      <c r="V43" s="164">
        <f t="shared" si="19"/>
        <v>0</v>
      </c>
      <c r="W43" s="164">
        <f t="shared" si="19"/>
        <v>0</v>
      </c>
      <c r="X43" s="164">
        <f t="shared" si="19"/>
        <v>0</v>
      </c>
      <c r="Y43" s="164">
        <f t="shared" si="19"/>
        <v>0</v>
      </c>
      <c r="Z43" s="164">
        <f t="shared" si="19"/>
        <v>0</v>
      </c>
      <c r="AA43" s="164">
        <f t="shared" si="19"/>
        <v>0</v>
      </c>
      <c r="AB43" s="164">
        <f t="shared" si="19"/>
        <v>0</v>
      </c>
      <c r="AC43" s="164">
        <f t="shared" si="19"/>
        <v>0</v>
      </c>
      <c r="AD43" s="164">
        <f t="shared" si="19"/>
        <v>0</v>
      </c>
      <c r="AE43" s="164">
        <f>SUM(D43:AD43)</f>
        <v>0</v>
      </c>
      <c r="AF43" s="164">
        <f t="shared" ref="AF43:AP43" si="20">AF31+AF32+AF33+AF34+AF38+AF42</f>
        <v>0</v>
      </c>
      <c r="AG43" s="164">
        <f t="shared" si="20"/>
        <v>0</v>
      </c>
      <c r="AH43" s="164">
        <f t="shared" si="20"/>
        <v>0</v>
      </c>
      <c r="AI43" s="164">
        <f t="shared" si="20"/>
        <v>0</v>
      </c>
      <c r="AJ43" s="164">
        <f t="shared" si="20"/>
        <v>0</v>
      </c>
      <c r="AK43" s="164">
        <f t="shared" si="20"/>
        <v>0</v>
      </c>
      <c r="AL43" s="164">
        <f t="shared" si="20"/>
        <v>0</v>
      </c>
      <c r="AM43" s="164">
        <f t="shared" si="20"/>
        <v>0</v>
      </c>
      <c r="AN43" s="164">
        <f t="shared" si="20"/>
        <v>0</v>
      </c>
      <c r="AO43" s="164">
        <f t="shared" si="20"/>
        <v>0</v>
      </c>
      <c r="AP43" s="164">
        <f t="shared" si="20"/>
        <v>0</v>
      </c>
      <c r="AQ43" s="164">
        <f>SUM(AF43:AP43)</f>
        <v>0</v>
      </c>
      <c r="AR43" s="164">
        <f t="shared" ref="AR43:BB43" si="21">AR31+AR32+AR33+AR34+AR38+AR42</f>
        <v>0</v>
      </c>
      <c r="AS43" s="164">
        <f t="shared" si="21"/>
        <v>0</v>
      </c>
      <c r="AT43" s="164">
        <f t="shared" si="21"/>
        <v>0</v>
      </c>
      <c r="AU43" s="164">
        <f t="shared" si="21"/>
        <v>0</v>
      </c>
      <c r="AV43" s="164">
        <f t="shared" si="21"/>
        <v>0</v>
      </c>
      <c r="AW43" s="164">
        <f t="shared" si="21"/>
        <v>0</v>
      </c>
      <c r="AX43" s="164">
        <f t="shared" si="21"/>
        <v>0</v>
      </c>
      <c r="AY43" s="164">
        <f t="shared" si="21"/>
        <v>0</v>
      </c>
      <c r="AZ43" s="164">
        <f t="shared" si="21"/>
        <v>0</v>
      </c>
      <c r="BA43" s="164">
        <f t="shared" si="21"/>
        <v>0</v>
      </c>
      <c r="BB43" s="164">
        <f t="shared" si="21"/>
        <v>0</v>
      </c>
      <c r="BC43" s="164">
        <f>SUM(AR43:BB43)</f>
        <v>0</v>
      </c>
      <c r="BD43" s="165"/>
      <c r="BE43" s="165"/>
      <c r="BF43" s="165"/>
      <c r="BG43" s="165"/>
      <c r="BH43" s="165"/>
      <c r="BI43" s="165"/>
      <c r="BJ43" s="165"/>
      <c r="BK43" s="165"/>
      <c r="BL43" s="165"/>
      <c r="BM43" s="165"/>
      <c r="BN43" s="165"/>
      <c r="BO43" s="165"/>
      <c r="BP43" s="165"/>
      <c r="BQ43" s="165"/>
      <c r="BR43" s="165"/>
      <c r="BS43" s="165"/>
      <c r="BT43" s="165"/>
      <c r="BU43" s="165"/>
      <c r="BV43" s="165"/>
      <c r="BW43" s="165"/>
      <c r="BX43" s="165"/>
      <c r="BY43" s="165"/>
      <c r="BZ43" s="165"/>
      <c r="CA43" s="165"/>
      <c r="CB43" s="164">
        <f t="shared" ref="CB43:DB43" si="22">CB31+CB32+CB33+CB34+CB38+CB42</f>
        <v>0</v>
      </c>
      <c r="CC43" s="164">
        <f t="shared" si="22"/>
        <v>0</v>
      </c>
      <c r="CD43" s="164">
        <f t="shared" si="22"/>
        <v>0</v>
      </c>
      <c r="CE43" s="164">
        <f t="shared" si="22"/>
        <v>0</v>
      </c>
      <c r="CF43" s="164">
        <f t="shared" si="22"/>
        <v>0</v>
      </c>
      <c r="CG43" s="164">
        <f t="shared" si="22"/>
        <v>0</v>
      </c>
      <c r="CH43" s="164">
        <f t="shared" si="22"/>
        <v>0</v>
      </c>
      <c r="CI43" s="164">
        <f t="shared" si="22"/>
        <v>0</v>
      </c>
      <c r="CJ43" s="164">
        <f t="shared" si="22"/>
        <v>0</v>
      </c>
      <c r="CK43" s="164">
        <f t="shared" si="22"/>
        <v>0</v>
      </c>
      <c r="CL43" s="164">
        <f t="shared" si="22"/>
        <v>0</v>
      </c>
      <c r="CM43" s="164">
        <f t="shared" si="22"/>
        <v>0</v>
      </c>
      <c r="CN43" s="164">
        <f t="shared" si="22"/>
        <v>0</v>
      </c>
      <c r="CO43" s="164">
        <f t="shared" si="22"/>
        <v>0</v>
      </c>
      <c r="CP43" s="164">
        <f t="shared" si="22"/>
        <v>0</v>
      </c>
      <c r="CQ43" s="164">
        <f t="shared" si="22"/>
        <v>0</v>
      </c>
      <c r="CR43" s="164">
        <f t="shared" si="22"/>
        <v>0</v>
      </c>
      <c r="CS43" s="164">
        <f t="shared" si="22"/>
        <v>0</v>
      </c>
      <c r="CT43" s="164">
        <f t="shared" si="22"/>
        <v>0</v>
      </c>
      <c r="CU43" s="164">
        <f t="shared" si="22"/>
        <v>0</v>
      </c>
      <c r="CV43" s="164">
        <f t="shared" si="22"/>
        <v>0</v>
      </c>
      <c r="CW43" s="164">
        <f t="shared" si="22"/>
        <v>0</v>
      </c>
      <c r="CX43" s="164">
        <f t="shared" si="22"/>
        <v>0</v>
      </c>
      <c r="CY43" s="164">
        <f t="shared" si="22"/>
        <v>0</v>
      </c>
      <c r="CZ43" s="164">
        <f t="shared" si="22"/>
        <v>0</v>
      </c>
      <c r="DA43" s="164">
        <f t="shared" si="22"/>
        <v>0</v>
      </c>
      <c r="DB43" s="164">
        <f t="shared" si="22"/>
        <v>0</v>
      </c>
      <c r="DC43" s="164">
        <f>SUM(CB43:DB43)</f>
        <v>0</v>
      </c>
      <c r="DD43" s="164">
        <f t="shared" ref="DD43:DN43" si="23">DD31+DD32+DD33+DD34+DD38+DD42</f>
        <v>0</v>
      </c>
      <c r="DE43" s="164">
        <f t="shared" si="23"/>
        <v>0</v>
      </c>
      <c r="DF43" s="164">
        <f t="shared" si="23"/>
        <v>0</v>
      </c>
      <c r="DG43" s="164">
        <f t="shared" si="23"/>
        <v>0</v>
      </c>
      <c r="DH43" s="164">
        <f t="shared" si="23"/>
        <v>0</v>
      </c>
      <c r="DI43" s="164">
        <f t="shared" si="23"/>
        <v>0</v>
      </c>
      <c r="DJ43" s="164">
        <f t="shared" si="23"/>
        <v>0</v>
      </c>
      <c r="DK43" s="164">
        <f t="shared" si="23"/>
        <v>0</v>
      </c>
      <c r="DL43" s="164">
        <f t="shared" si="23"/>
        <v>0</v>
      </c>
      <c r="DM43" s="164">
        <f t="shared" si="23"/>
        <v>0</v>
      </c>
      <c r="DN43" s="164">
        <f t="shared" si="23"/>
        <v>0</v>
      </c>
      <c r="DO43" s="164">
        <f>SUM(DD43:DN43)</f>
        <v>0</v>
      </c>
      <c r="DP43" s="164">
        <f t="shared" ref="DP43:DZ43" si="24">DP31+DP32+DP33+DP34+DP38+DP42</f>
        <v>0</v>
      </c>
      <c r="DQ43" s="164">
        <f t="shared" si="24"/>
        <v>0</v>
      </c>
      <c r="DR43" s="164">
        <f t="shared" si="24"/>
        <v>0</v>
      </c>
      <c r="DS43" s="164">
        <f t="shared" si="24"/>
        <v>0</v>
      </c>
      <c r="DT43" s="164">
        <f t="shared" si="24"/>
        <v>0</v>
      </c>
      <c r="DU43" s="164">
        <f t="shared" si="24"/>
        <v>0</v>
      </c>
      <c r="DV43" s="164">
        <f t="shared" si="24"/>
        <v>0</v>
      </c>
      <c r="DW43" s="164">
        <f t="shared" si="24"/>
        <v>0</v>
      </c>
      <c r="DX43" s="164">
        <f t="shared" si="24"/>
        <v>0</v>
      </c>
      <c r="DY43" s="164">
        <f t="shared" si="24"/>
        <v>0</v>
      </c>
      <c r="DZ43" s="164">
        <f t="shared" si="24"/>
        <v>0</v>
      </c>
      <c r="EA43" s="164">
        <f>SUM(DP43:DZ43)</f>
        <v>0</v>
      </c>
      <c r="EB43" s="165"/>
      <c r="EC43" s="165"/>
      <c r="ED43" s="165"/>
      <c r="EE43" s="165"/>
      <c r="EF43" s="165"/>
      <c r="EG43" s="165"/>
      <c r="EH43" s="165"/>
      <c r="EI43" s="165"/>
      <c r="EJ43" s="165"/>
      <c r="EK43" s="165"/>
      <c r="EL43" s="165"/>
      <c r="EM43" s="165"/>
      <c r="EN43" s="165"/>
      <c r="EO43" s="165"/>
      <c r="EP43" s="165"/>
      <c r="EQ43" s="165"/>
      <c r="ER43" s="165"/>
      <c r="ES43" s="165"/>
      <c r="ET43" s="165"/>
      <c r="EU43" s="165"/>
      <c r="EV43" s="165"/>
      <c r="EW43" s="165"/>
      <c r="EX43" s="165"/>
      <c r="EY43" s="165"/>
      <c r="EZ43" s="164">
        <f>SUM(AE43,AQ43,BC43,BO43,CA43,DC43,DO43,EA43,EM43,EY43)</f>
        <v>0</v>
      </c>
    </row>
    <row r="44" spans="2:156" ht="27" customHeight="1">
      <c r="B44" s="373" t="s">
        <v>712</v>
      </c>
      <c r="C44" s="128" t="s">
        <v>713</v>
      </c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6"/>
      <c r="AK44" s="166"/>
      <c r="AL44" s="166"/>
      <c r="AM44" s="166"/>
      <c r="AN44" s="166"/>
      <c r="AO44" s="166"/>
      <c r="AP44" s="166"/>
      <c r="AQ44" s="166"/>
      <c r="AR44" s="166"/>
      <c r="AS44" s="166"/>
      <c r="AT44" s="166"/>
      <c r="AU44" s="166"/>
      <c r="AV44" s="166"/>
      <c r="AW44" s="166"/>
      <c r="AX44" s="166"/>
      <c r="AY44" s="166"/>
      <c r="AZ44" s="166"/>
      <c r="BA44" s="166"/>
      <c r="BB44" s="166"/>
      <c r="BC44" s="166"/>
      <c r="BD44" s="166"/>
      <c r="BE44" s="166"/>
      <c r="BF44" s="166"/>
      <c r="BG44" s="166"/>
      <c r="BH44" s="166"/>
      <c r="BI44" s="166"/>
      <c r="BJ44" s="166"/>
      <c r="BK44" s="166"/>
      <c r="BL44" s="166"/>
      <c r="BM44" s="166"/>
      <c r="BN44" s="166"/>
      <c r="BO44" s="166"/>
      <c r="BP44" s="166"/>
      <c r="BQ44" s="166"/>
      <c r="BR44" s="166"/>
      <c r="BS44" s="166"/>
      <c r="BT44" s="166"/>
      <c r="BU44" s="166"/>
      <c r="BV44" s="166"/>
      <c r="BW44" s="166"/>
      <c r="BX44" s="166"/>
      <c r="BY44" s="166"/>
      <c r="BZ44" s="166"/>
      <c r="CA44" s="166"/>
      <c r="CB44" s="166"/>
      <c r="CC44" s="166"/>
      <c r="CD44" s="166"/>
      <c r="CE44" s="166"/>
      <c r="CF44" s="166"/>
      <c r="CG44" s="166"/>
      <c r="CH44" s="166"/>
      <c r="CI44" s="166"/>
      <c r="CJ44" s="166"/>
      <c r="CK44" s="166"/>
      <c r="CL44" s="166"/>
      <c r="CM44" s="166"/>
      <c r="CN44" s="166"/>
      <c r="CO44" s="166"/>
      <c r="CP44" s="166"/>
      <c r="CQ44" s="166"/>
      <c r="CR44" s="166"/>
      <c r="CS44" s="166"/>
      <c r="CT44" s="166"/>
      <c r="CU44" s="166"/>
      <c r="CV44" s="166"/>
      <c r="CW44" s="166"/>
      <c r="CX44" s="166"/>
      <c r="CY44" s="166"/>
      <c r="CZ44" s="166"/>
      <c r="DA44" s="166"/>
      <c r="DB44" s="166"/>
      <c r="DC44" s="166"/>
      <c r="DD44" s="166"/>
      <c r="DE44" s="166"/>
      <c r="DF44" s="166"/>
      <c r="DG44" s="166"/>
      <c r="DH44" s="166"/>
      <c r="DI44" s="166"/>
      <c r="DJ44" s="166"/>
      <c r="DK44" s="166"/>
      <c r="DL44" s="166"/>
      <c r="DM44" s="166"/>
      <c r="DN44" s="166"/>
      <c r="DO44" s="166"/>
      <c r="DP44" s="166"/>
      <c r="DQ44" s="166"/>
      <c r="DR44" s="166"/>
      <c r="DS44" s="166"/>
      <c r="DT44" s="166"/>
      <c r="DU44" s="166"/>
      <c r="DV44" s="166"/>
      <c r="DW44" s="166"/>
      <c r="DX44" s="166"/>
      <c r="DY44" s="166"/>
      <c r="DZ44" s="166"/>
      <c r="EA44" s="166"/>
      <c r="EB44" s="166"/>
      <c r="EC44" s="166"/>
      <c r="ED44" s="166"/>
      <c r="EE44" s="166"/>
      <c r="EF44" s="166"/>
      <c r="EG44" s="166"/>
      <c r="EH44" s="166"/>
      <c r="EI44" s="166"/>
      <c r="EJ44" s="166"/>
      <c r="EK44" s="166"/>
      <c r="EL44" s="166"/>
      <c r="EM44" s="166"/>
      <c r="EN44" s="166"/>
      <c r="EO44" s="166"/>
      <c r="EP44" s="166"/>
      <c r="EQ44" s="166"/>
      <c r="ER44" s="166"/>
      <c r="ES44" s="166"/>
      <c r="ET44" s="166"/>
      <c r="EU44" s="166"/>
      <c r="EV44" s="166"/>
      <c r="EW44" s="166"/>
      <c r="EX44" s="166"/>
      <c r="EY44" s="166"/>
      <c r="EZ44" s="166"/>
    </row>
    <row r="45" spans="2:156" ht="27" customHeight="1">
      <c r="B45" s="373" t="s">
        <v>712</v>
      </c>
      <c r="C45" s="128" t="s">
        <v>714</v>
      </c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67"/>
      <c r="AI45" s="167"/>
      <c r="AJ45" s="167"/>
      <c r="AK45" s="167"/>
      <c r="AL45" s="167"/>
      <c r="AM45" s="167"/>
      <c r="AN45" s="167"/>
      <c r="AO45" s="167"/>
      <c r="AP45" s="167"/>
      <c r="AQ45" s="167"/>
      <c r="AR45" s="167"/>
      <c r="AS45" s="167"/>
      <c r="AT45" s="167"/>
      <c r="AU45" s="167"/>
      <c r="AV45" s="167"/>
      <c r="AW45" s="167"/>
      <c r="AX45" s="167"/>
      <c r="AY45" s="167"/>
      <c r="AZ45" s="167"/>
      <c r="BA45" s="167"/>
      <c r="BB45" s="167"/>
      <c r="BC45" s="167"/>
      <c r="BD45" s="167"/>
      <c r="BE45" s="167"/>
      <c r="BF45" s="167"/>
      <c r="BG45" s="167"/>
      <c r="BH45" s="167"/>
      <c r="BI45" s="167"/>
      <c r="BJ45" s="167"/>
      <c r="BK45" s="167"/>
      <c r="BL45" s="167"/>
      <c r="BM45" s="167"/>
      <c r="BN45" s="167"/>
      <c r="BO45" s="167"/>
      <c r="BP45" s="167"/>
      <c r="BQ45" s="167"/>
      <c r="BR45" s="167"/>
      <c r="BS45" s="167"/>
      <c r="BT45" s="167"/>
      <c r="BU45" s="167"/>
      <c r="BV45" s="167"/>
      <c r="BW45" s="167"/>
      <c r="BX45" s="167"/>
      <c r="BY45" s="167"/>
      <c r="BZ45" s="167"/>
      <c r="CA45" s="167"/>
      <c r="CB45" s="167"/>
      <c r="CC45" s="167"/>
      <c r="CD45" s="167"/>
      <c r="CE45" s="167"/>
      <c r="CF45" s="167"/>
      <c r="CG45" s="167"/>
      <c r="CH45" s="167"/>
      <c r="CI45" s="167"/>
      <c r="CJ45" s="167"/>
      <c r="CK45" s="167"/>
      <c r="CL45" s="167"/>
      <c r="CM45" s="167"/>
      <c r="CN45" s="167"/>
      <c r="CO45" s="167"/>
      <c r="CP45" s="167"/>
      <c r="CQ45" s="167"/>
      <c r="CR45" s="167"/>
      <c r="CS45" s="167"/>
      <c r="CT45" s="167"/>
      <c r="CU45" s="167"/>
      <c r="CV45" s="167"/>
      <c r="CW45" s="167"/>
      <c r="CX45" s="167"/>
      <c r="CY45" s="167"/>
      <c r="CZ45" s="167"/>
      <c r="DA45" s="167"/>
      <c r="DB45" s="167"/>
      <c r="DC45" s="167"/>
      <c r="DD45" s="167"/>
      <c r="DE45" s="167"/>
      <c r="DF45" s="167"/>
      <c r="DG45" s="167"/>
      <c r="DH45" s="167"/>
      <c r="DI45" s="167"/>
      <c r="DJ45" s="167"/>
      <c r="DK45" s="167"/>
      <c r="DL45" s="167"/>
      <c r="DM45" s="167"/>
      <c r="DN45" s="167"/>
      <c r="DO45" s="167"/>
      <c r="DP45" s="167"/>
      <c r="DQ45" s="167"/>
      <c r="DR45" s="167"/>
      <c r="DS45" s="167"/>
      <c r="DT45" s="167"/>
      <c r="DU45" s="167"/>
      <c r="DV45" s="167"/>
      <c r="DW45" s="167"/>
      <c r="DX45" s="167"/>
      <c r="DY45" s="167"/>
      <c r="DZ45" s="167"/>
      <c r="EA45" s="167"/>
      <c r="EB45" s="167"/>
      <c r="EC45" s="167"/>
      <c r="ED45" s="167"/>
      <c r="EE45" s="167"/>
      <c r="EF45" s="167"/>
      <c r="EG45" s="167"/>
      <c r="EH45" s="167"/>
      <c r="EI45" s="167"/>
      <c r="EJ45" s="167"/>
      <c r="EK45" s="167"/>
      <c r="EL45" s="167"/>
      <c r="EM45" s="167"/>
      <c r="EN45" s="167"/>
      <c r="EO45" s="167"/>
      <c r="EP45" s="167"/>
      <c r="EQ45" s="167"/>
      <c r="ER45" s="167"/>
      <c r="ES45" s="167"/>
      <c r="ET45" s="167"/>
      <c r="EU45" s="167"/>
      <c r="EV45" s="167"/>
      <c r="EW45" s="167"/>
      <c r="EX45" s="167"/>
      <c r="EY45" s="167"/>
      <c r="EZ45" s="167"/>
    </row>
    <row r="46" spans="2:156" ht="27" customHeight="1">
      <c r="B46" s="373" t="s">
        <v>715</v>
      </c>
      <c r="C46" s="128" t="s">
        <v>716</v>
      </c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1">
        <f>SUM(D46:AD46)</f>
        <v>0</v>
      </c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1">
        <f>SUM(AF46:AP46)</f>
        <v>0</v>
      </c>
      <c r="AR46" s="160"/>
      <c r="AS46" s="160"/>
      <c r="AT46" s="160"/>
      <c r="AU46" s="160"/>
      <c r="AV46" s="160"/>
      <c r="AW46" s="160"/>
      <c r="AX46" s="160"/>
      <c r="AY46" s="160"/>
      <c r="AZ46" s="160"/>
      <c r="BA46" s="160"/>
      <c r="BB46" s="160"/>
      <c r="BC46" s="161">
        <f>SUM(AR46:BB46)</f>
        <v>0</v>
      </c>
      <c r="BD46" s="163"/>
      <c r="BE46" s="163"/>
      <c r="BF46" s="163"/>
      <c r="BG46" s="163"/>
      <c r="BH46" s="163"/>
      <c r="BI46" s="163"/>
      <c r="BJ46" s="163"/>
      <c r="BK46" s="163"/>
      <c r="BL46" s="163"/>
      <c r="BM46" s="163"/>
      <c r="BN46" s="163"/>
      <c r="BO46" s="163"/>
      <c r="BP46" s="163"/>
      <c r="BQ46" s="163"/>
      <c r="BR46" s="163"/>
      <c r="BS46" s="163"/>
      <c r="BT46" s="163"/>
      <c r="BU46" s="163"/>
      <c r="BV46" s="163"/>
      <c r="BW46" s="163"/>
      <c r="BX46" s="163"/>
      <c r="BY46" s="163"/>
      <c r="BZ46" s="163"/>
      <c r="CA46" s="163"/>
      <c r="CB46" s="160"/>
      <c r="CC46" s="160"/>
      <c r="CD46" s="160"/>
      <c r="CE46" s="160"/>
      <c r="CF46" s="160"/>
      <c r="CG46" s="160"/>
      <c r="CH46" s="160"/>
      <c r="CI46" s="160"/>
      <c r="CJ46" s="160"/>
      <c r="CK46" s="160"/>
      <c r="CL46" s="160"/>
      <c r="CM46" s="160"/>
      <c r="CN46" s="160"/>
      <c r="CO46" s="160"/>
      <c r="CP46" s="160"/>
      <c r="CQ46" s="160"/>
      <c r="CR46" s="160"/>
      <c r="CS46" s="160"/>
      <c r="CT46" s="160"/>
      <c r="CU46" s="160"/>
      <c r="CV46" s="160"/>
      <c r="CW46" s="160"/>
      <c r="CX46" s="160"/>
      <c r="CY46" s="160"/>
      <c r="CZ46" s="160"/>
      <c r="DA46" s="160"/>
      <c r="DB46" s="160"/>
      <c r="DC46" s="161">
        <f>SUM(CB46:DB46)</f>
        <v>0</v>
      </c>
      <c r="DD46" s="160"/>
      <c r="DE46" s="160"/>
      <c r="DF46" s="160"/>
      <c r="DG46" s="160"/>
      <c r="DH46" s="160"/>
      <c r="DI46" s="160"/>
      <c r="DJ46" s="160"/>
      <c r="DK46" s="160"/>
      <c r="DL46" s="160"/>
      <c r="DM46" s="160"/>
      <c r="DN46" s="160"/>
      <c r="DO46" s="161">
        <f>SUM(DD46:DN46)</f>
        <v>0</v>
      </c>
      <c r="DP46" s="160"/>
      <c r="DQ46" s="160"/>
      <c r="DR46" s="160"/>
      <c r="DS46" s="160"/>
      <c r="DT46" s="160"/>
      <c r="DU46" s="160"/>
      <c r="DV46" s="160"/>
      <c r="DW46" s="160"/>
      <c r="DX46" s="160"/>
      <c r="DY46" s="160"/>
      <c r="DZ46" s="160"/>
      <c r="EA46" s="161">
        <f>SUM(DP46:DZ46)</f>
        <v>0</v>
      </c>
      <c r="EB46" s="163"/>
      <c r="EC46" s="163"/>
      <c r="ED46" s="163"/>
      <c r="EE46" s="163"/>
      <c r="EF46" s="163"/>
      <c r="EG46" s="163"/>
      <c r="EH46" s="163"/>
      <c r="EI46" s="163"/>
      <c r="EJ46" s="163"/>
      <c r="EK46" s="163"/>
      <c r="EL46" s="163"/>
      <c r="EM46" s="163"/>
      <c r="EN46" s="163"/>
      <c r="EO46" s="163"/>
      <c r="EP46" s="163"/>
      <c r="EQ46" s="163"/>
      <c r="ER46" s="163"/>
      <c r="ES46" s="163"/>
      <c r="ET46" s="163"/>
      <c r="EU46" s="163"/>
      <c r="EV46" s="163"/>
      <c r="EW46" s="163"/>
      <c r="EX46" s="163"/>
      <c r="EY46" s="163"/>
      <c r="EZ46" s="161">
        <f>SUM(AE46,AQ46,BC46,BO46,CA46,DC46,DO46,EA46,EM46,EY46)</f>
        <v>0</v>
      </c>
    </row>
    <row r="47" spans="2:156" ht="27" customHeight="1">
      <c r="B47" s="372" t="s">
        <v>717</v>
      </c>
      <c r="C47" s="128" t="s">
        <v>718</v>
      </c>
      <c r="D47" s="164">
        <f t="shared" ref="D47:AD47" si="25">D44+D45+D46</f>
        <v>0</v>
      </c>
      <c r="E47" s="164">
        <f t="shared" si="25"/>
        <v>0</v>
      </c>
      <c r="F47" s="164">
        <f t="shared" si="25"/>
        <v>0</v>
      </c>
      <c r="G47" s="164">
        <f t="shared" si="25"/>
        <v>0</v>
      </c>
      <c r="H47" s="164">
        <f t="shared" si="25"/>
        <v>0</v>
      </c>
      <c r="I47" s="164">
        <f t="shared" si="25"/>
        <v>0</v>
      </c>
      <c r="J47" s="164">
        <f t="shared" si="25"/>
        <v>0</v>
      </c>
      <c r="K47" s="164">
        <f t="shared" si="25"/>
        <v>0</v>
      </c>
      <c r="L47" s="164">
        <f t="shared" si="25"/>
        <v>0</v>
      </c>
      <c r="M47" s="164">
        <f t="shared" si="25"/>
        <v>0</v>
      </c>
      <c r="N47" s="164">
        <f t="shared" si="25"/>
        <v>0</v>
      </c>
      <c r="O47" s="164">
        <f t="shared" si="25"/>
        <v>0</v>
      </c>
      <c r="P47" s="164">
        <f t="shared" si="25"/>
        <v>0</v>
      </c>
      <c r="Q47" s="164">
        <f t="shared" si="25"/>
        <v>0</v>
      </c>
      <c r="R47" s="164">
        <f t="shared" si="25"/>
        <v>0</v>
      </c>
      <c r="S47" s="164">
        <f t="shared" si="25"/>
        <v>0</v>
      </c>
      <c r="T47" s="164">
        <f t="shared" si="25"/>
        <v>0</v>
      </c>
      <c r="U47" s="164">
        <f t="shared" si="25"/>
        <v>0</v>
      </c>
      <c r="V47" s="164">
        <f t="shared" si="25"/>
        <v>0</v>
      </c>
      <c r="W47" s="164">
        <f t="shared" si="25"/>
        <v>0</v>
      </c>
      <c r="X47" s="164">
        <f t="shared" si="25"/>
        <v>0</v>
      </c>
      <c r="Y47" s="164">
        <f t="shared" si="25"/>
        <v>0</v>
      </c>
      <c r="Z47" s="164">
        <f t="shared" si="25"/>
        <v>0</v>
      </c>
      <c r="AA47" s="164">
        <f t="shared" si="25"/>
        <v>0</v>
      </c>
      <c r="AB47" s="164">
        <f t="shared" si="25"/>
        <v>0</v>
      </c>
      <c r="AC47" s="164">
        <f t="shared" si="25"/>
        <v>0</v>
      </c>
      <c r="AD47" s="164">
        <f t="shared" si="25"/>
        <v>0</v>
      </c>
      <c r="AE47" s="164">
        <f>SUM(D47:AD47)</f>
        <v>0</v>
      </c>
      <c r="AF47" s="164">
        <f t="shared" ref="AF47:AP47" si="26">AF44+AF45+AF46</f>
        <v>0</v>
      </c>
      <c r="AG47" s="164">
        <f t="shared" si="26"/>
        <v>0</v>
      </c>
      <c r="AH47" s="164">
        <f t="shared" si="26"/>
        <v>0</v>
      </c>
      <c r="AI47" s="164">
        <f t="shared" si="26"/>
        <v>0</v>
      </c>
      <c r="AJ47" s="164">
        <f t="shared" si="26"/>
        <v>0</v>
      </c>
      <c r="AK47" s="164">
        <f t="shared" si="26"/>
        <v>0</v>
      </c>
      <c r="AL47" s="164">
        <f t="shared" si="26"/>
        <v>0</v>
      </c>
      <c r="AM47" s="164">
        <f t="shared" si="26"/>
        <v>0</v>
      </c>
      <c r="AN47" s="164">
        <f t="shared" si="26"/>
        <v>0</v>
      </c>
      <c r="AO47" s="164">
        <f t="shared" si="26"/>
        <v>0</v>
      </c>
      <c r="AP47" s="164">
        <f t="shared" si="26"/>
        <v>0</v>
      </c>
      <c r="AQ47" s="164">
        <f>SUM(AF47:AP47)</f>
        <v>0</v>
      </c>
      <c r="AR47" s="164">
        <f t="shared" ref="AR47:BB47" si="27">AR44+AR45+AR46</f>
        <v>0</v>
      </c>
      <c r="AS47" s="164">
        <f t="shared" si="27"/>
        <v>0</v>
      </c>
      <c r="AT47" s="164">
        <f t="shared" si="27"/>
        <v>0</v>
      </c>
      <c r="AU47" s="164">
        <f t="shared" si="27"/>
        <v>0</v>
      </c>
      <c r="AV47" s="164">
        <f t="shared" si="27"/>
        <v>0</v>
      </c>
      <c r="AW47" s="164">
        <f t="shared" si="27"/>
        <v>0</v>
      </c>
      <c r="AX47" s="164">
        <f t="shared" si="27"/>
        <v>0</v>
      </c>
      <c r="AY47" s="164">
        <f t="shared" si="27"/>
        <v>0</v>
      </c>
      <c r="AZ47" s="164">
        <f t="shared" si="27"/>
        <v>0</v>
      </c>
      <c r="BA47" s="164">
        <f t="shared" si="27"/>
        <v>0</v>
      </c>
      <c r="BB47" s="164">
        <f t="shared" si="27"/>
        <v>0</v>
      </c>
      <c r="BC47" s="164">
        <f>SUM(AR47:BB47)</f>
        <v>0</v>
      </c>
      <c r="BD47" s="165"/>
      <c r="BE47" s="165"/>
      <c r="BF47" s="165"/>
      <c r="BG47" s="165"/>
      <c r="BH47" s="165"/>
      <c r="BI47" s="165"/>
      <c r="BJ47" s="165"/>
      <c r="BK47" s="165"/>
      <c r="BL47" s="165"/>
      <c r="BM47" s="165"/>
      <c r="BN47" s="165"/>
      <c r="BO47" s="165"/>
      <c r="BP47" s="165"/>
      <c r="BQ47" s="165"/>
      <c r="BR47" s="165"/>
      <c r="BS47" s="165"/>
      <c r="BT47" s="165"/>
      <c r="BU47" s="165"/>
      <c r="BV47" s="165"/>
      <c r="BW47" s="165"/>
      <c r="BX47" s="165"/>
      <c r="BY47" s="165"/>
      <c r="BZ47" s="165"/>
      <c r="CA47" s="165"/>
      <c r="CB47" s="164">
        <f t="shared" ref="CB47:DB47" si="28">CB44+CB45+CB46</f>
        <v>0</v>
      </c>
      <c r="CC47" s="164">
        <f t="shared" si="28"/>
        <v>0</v>
      </c>
      <c r="CD47" s="164">
        <f t="shared" si="28"/>
        <v>0</v>
      </c>
      <c r="CE47" s="164">
        <f t="shared" si="28"/>
        <v>0</v>
      </c>
      <c r="CF47" s="164">
        <f t="shared" si="28"/>
        <v>0</v>
      </c>
      <c r="CG47" s="164">
        <f t="shared" si="28"/>
        <v>0</v>
      </c>
      <c r="CH47" s="164">
        <f t="shared" si="28"/>
        <v>0</v>
      </c>
      <c r="CI47" s="164">
        <f t="shared" si="28"/>
        <v>0</v>
      </c>
      <c r="CJ47" s="164">
        <f t="shared" si="28"/>
        <v>0</v>
      </c>
      <c r="CK47" s="164">
        <f t="shared" si="28"/>
        <v>0</v>
      </c>
      <c r="CL47" s="164">
        <f t="shared" si="28"/>
        <v>0</v>
      </c>
      <c r="CM47" s="164">
        <f t="shared" si="28"/>
        <v>0</v>
      </c>
      <c r="CN47" s="164">
        <f t="shared" si="28"/>
        <v>0</v>
      </c>
      <c r="CO47" s="164">
        <f t="shared" si="28"/>
        <v>0</v>
      </c>
      <c r="CP47" s="164">
        <f t="shared" si="28"/>
        <v>0</v>
      </c>
      <c r="CQ47" s="164">
        <f t="shared" si="28"/>
        <v>0</v>
      </c>
      <c r="CR47" s="164">
        <f t="shared" si="28"/>
        <v>0</v>
      </c>
      <c r="CS47" s="164">
        <f t="shared" si="28"/>
        <v>0</v>
      </c>
      <c r="CT47" s="164">
        <f t="shared" si="28"/>
        <v>0</v>
      </c>
      <c r="CU47" s="164">
        <f t="shared" si="28"/>
        <v>0</v>
      </c>
      <c r="CV47" s="164">
        <f t="shared" si="28"/>
        <v>0</v>
      </c>
      <c r="CW47" s="164">
        <f t="shared" si="28"/>
        <v>0</v>
      </c>
      <c r="CX47" s="164">
        <f t="shared" si="28"/>
        <v>0</v>
      </c>
      <c r="CY47" s="164">
        <f t="shared" si="28"/>
        <v>0</v>
      </c>
      <c r="CZ47" s="164">
        <f t="shared" si="28"/>
        <v>0</v>
      </c>
      <c r="DA47" s="164">
        <f t="shared" si="28"/>
        <v>0</v>
      </c>
      <c r="DB47" s="164">
        <f t="shared" si="28"/>
        <v>0</v>
      </c>
      <c r="DC47" s="164">
        <f>SUM(CB47:DB47)</f>
        <v>0</v>
      </c>
      <c r="DD47" s="164">
        <f t="shared" ref="DD47:DN47" si="29">DD44+DD45+DD46</f>
        <v>0</v>
      </c>
      <c r="DE47" s="164">
        <f t="shared" si="29"/>
        <v>0</v>
      </c>
      <c r="DF47" s="164">
        <f t="shared" si="29"/>
        <v>0</v>
      </c>
      <c r="DG47" s="164">
        <f t="shared" si="29"/>
        <v>0</v>
      </c>
      <c r="DH47" s="164">
        <f t="shared" si="29"/>
        <v>0</v>
      </c>
      <c r="DI47" s="164">
        <f t="shared" si="29"/>
        <v>0</v>
      </c>
      <c r="DJ47" s="164">
        <f t="shared" si="29"/>
        <v>0</v>
      </c>
      <c r="DK47" s="164">
        <f t="shared" si="29"/>
        <v>0</v>
      </c>
      <c r="DL47" s="164">
        <f t="shared" si="29"/>
        <v>0</v>
      </c>
      <c r="DM47" s="164">
        <f t="shared" si="29"/>
        <v>0</v>
      </c>
      <c r="DN47" s="164">
        <f t="shared" si="29"/>
        <v>0</v>
      </c>
      <c r="DO47" s="164">
        <f>SUM(DD47:DN47)</f>
        <v>0</v>
      </c>
      <c r="DP47" s="164">
        <f t="shared" ref="DP47:DZ47" si="30">DP44+DP45+DP46</f>
        <v>0</v>
      </c>
      <c r="DQ47" s="164">
        <f t="shared" si="30"/>
        <v>0</v>
      </c>
      <c r="DR47" s="164">
        <f t="shared" si="30"/>
        <v>0</v>
      </c>
      <c r="DS47" s="164">
        <f t="shared" si="30"/>
        <v>0</v>
      </c>
      <c r="DT47" s="164">
        <f t="shared" si="30"/>
        <v>0</v>
      </c>
      <c r="DU47" s="164">
        <f t="shared" si="30"/>
        <v>0</v>
      </c>
      <c r="DV47" s="164">
        <f t="shared" si="30"/>
        <v>0</v>
      </c>
      <c r="DW47" s="164">
        <f t="shared" si="30"/>
        <v>0</v>
      </c>
      <c r="DX47" s="164">
        <f t="shared" si="30"/>
        <v>0</v>
      </c>
      <c r="DY47" s="164">
        <f t="shared" si="30"/>
        <v>0</v>
      </c>
      <c r="DZ47" s="164">
        <f t="shared" si="30"/>
        <v>0</v>
      </c>
      <c r="EA47" s="164">
        <f>SUM(DP47:DZ47)</f>
        <v>0</v>
      </c>
      <c r="EB47" s="165"/>
      <c r="EC47" s="165"/>
      <c r="ED47" s="165"/>
      <c r="EE47" s="165"/>
      <c r="EF47" s="165"/>
      <c r="EG47" s="165"/>
      <c r="EH47" s="165"/>
      <c r="EI47" s="165"/>
      <c r="EJ47" s="165"/>
      <c r="EK47" s="165"/>
      <c r="EL47" s="165"/>
      <c r="EM47" s="165"/>
      <c r="EN47" s="165"/>
      <c r="EO47" s="165"/>
      <c r="EP47" s="165"/>
      <c r="EQ47" s="165"/>
      <c r="ER47" s="165"/>
      <c r="ES47" s="165"/>
      <c r="ET47" s="165"/>
      <c r="EU47" s="165"/>
      <c r="EV47" s="165"/>
      <c r="EW47" s="165"/>
      <c r="EX47" s="165"/>
      <c r="EY47" s="165"/>
      <c r="EZ47" s="164">
        <f>SUM(AE47,AQ47,BC47,BO47,CA47,DC47,DO47,EA47,EM47,EY47)</f>
        <v>0</v>
      </c>
    </row>
    <row r="48" spans="2:156" ht="27" customHeight="1">
      <c r="B48" s="372" t="s">
        <v>719</v>
      </c>
      <c r="C48" s="128" t="s">
        <v>720</v>
      </c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1">
        <f>SUM(D48:AD48)</f>
        <v>0</v>
      </c>
      <c r="AF48" s="160"/>
      <c r="AG48" s="160"/>
      <c r="AH48" s="160"/>
      <c r="AI48" s="160"/>
      <c r="AJ48" s="160"/>
      <c r="AK48" s="160"/>
      <c r="AL48" s="160"/>
      <c r="AM48" s="160"/>
      <c r="AN48" s="160"/>
      <c r="AO48" s="160"/>
      <c r="AP48" s="160"/>
      <c r="AQ48" s="161">
        <f>SUM(AF48:AP48)</f>
        <v>0</v>
      </c>
      <c r="AR48" s="160"/>
      <c r="AS48" s="160"/>
      <c r="AT48" s="160"/>
      <c r="AU48" s="160"/>
      <c r="AV48" s="160"/>
      <c r="AW48" s="160"/>
      <c r="AX48" s="160"/>
      <c r="AY48" s="160"/>
      <c r="AZ48" s="160"/>
      <c r="BA48" s="160"/>
      <c r="BB48" s="160"/>
      <c r="BC48" s="161">
        <f>SUM(AR48:BB48)</f>
        <v>0</v>
      </c>
      <c r="BD48" s="168"/>
      <c r="BE48" s="168"/>
      <c r="BF48" s="168"/>
      <c r="BG48" s="168"/>
      <c r="BH48" s="168"/>
      <c r="BI48" s="168"/>
      <c r="BJ48" s="168"/>
      <c r="BK48" s="168"/>
      <c r="BL48" s="168"/>
      <c r="BM48" s="168"/>
      <c r="BN48" s="168"/>
      <c r="BO48" s="168"/>
      <c r="BP48" s="168"/>
      <c r="BQ48" s="168"/>
      <c r="BR48" s="168"/>
      <c r="BS48" s="168"/>
      <c r="BT48" s="168"/>
      <c r="BU48" s="168"/>
      <c r="BV48" s="168"/>
      <c r="BW48" s="168"/>
      <c r="BX48" s="168"/>
      <c r="BY48" s="168"/>
      <c r="BZ48" s="168"/>
      <c r="CA48" s="168"/>
      <c r="CB48" s="160"/>
      <c r="CC48" s="160"/>
      <c r="CD48" s="160"/>
      <c r="CE48" s="160"/>
      <c r="CF48" s="160"/>
      <c r="CG48" s="160"/>
      <c r="CH48" s="160"/>
      <c r="CI48" s="160"/>
      <c r="CJ48" s="160"/>
      <c r="CK48" s="160"/>
      <c r="CL48" s="160"/>
      <c r="CM48" s="160"/>
      <c r="CN48" s="160"/>
      <c r="CO48" s="160"/>
      <c r="CP48" s="160"/>
      <c r="CQ48" s="160"/>
      <c r="CR48" s="160"/>
      <c r="CS48" s="160"/>
      <c r="CT48" s="160"/>
      <c r="CU48" s="160"/>
      <c r="CV48" s="160"/>
      <c r="CW48" s="160"/>
      <c r="CX48" s="160"/>
      <c r="CY48" s="160"/>
      <c r="CZ48" s="160"/>
      <c r="DA48" s="160"/>
      <c r="DB48" s="160"/>
      <c r="DC48" s="161">
        <f>SUM(CB48:DB48)</f>
        <v>0</v>
      </c>
      <c r="DD48" s="160"/>
      <c r="DE48" s="160"/>
      <c r="DF48" s="160"/>
      <c r="DG48" s="160"/>
      <c r="DH48" s="160"/>
      <c r="DI48" s="160"/>
      <c r="DJ48" s="160"/>
      <c r="DK48" s="160"/>
      <c r="DL48" s="160"/>
      <c r="DM48" s="160"/>
      <c r="DN48" s="160"/>
      <c r="DO48" s="161">
        <f>SUM(DD48:DN48)</f>
        <v>0</v>
      </c>
      <c r="DP48" s="160"/>
      <c r="DQ48" s="160"/>
      <c r="DR48" s="160"/>
      <c r="DS48" s="160"/>
      <c r="DT48" s="160"/>
      <c r="DU48" s="160"/>
      <c r="DV48" s="160"/>
      <c r="DW48" s="160"/>
      <c r="DX48" s="160"/>
      <c r="DY48" s="160"/>
      <c r="DZ48" s="160"/>
      <c r="EA48" s="161">
        <f>SUM(DP48:DZ48)</f>
        <v>0</v>
      </c>
      <c r="EB48" s="168"/>
      <c r="EC48" s="168"/>
      <c r="ED48" s="168"/>
      <c r="EE48" s="168"/>
      <c r="EF48" s="168"/>
      <c r="EG48" s="168"/>
      <c r="EH48" s="168"/>
      <c r="EI48" s="168"/>
      <c r="EJ48" s="168"/>
      <c r="EK48" s="168"/>
      <c r="EL48" s="168"/>
      <c r="EM48" s="168"/>
      <c r="EN48" s="168"/>
      <c r="EO48" s="168"/>
      <c r="EP48" s="168"/>
      <c r="EQ48" s="168"/>
      <c r="ER48" s="168"/>
      <c r="ES48" s="168"/>
      <c r="ET48" s="168"/>
      <c r="EU48" s="168"/>
      <c r="EV48" s="168"/>
      <c r="EW48" s="168"/>
      <c r="EX48" s="168"/>
      <c r="EY48" s="168"/>
      <c r="EZ48" s="161">
        <f>SUM(AE48,AQ48,BC48,BO48,CA48,DC48,DO48,EA48,EM48,EY48)</f>
        <v>0</v>
      </c>
    </row>
    <row r="49" spans="2:157" ht="27" customHeight="1">
      <c r="B49" s="376" t="s">
        <v>501</v>
      </c>
      <c r="C49" s="128" t="s">
        <v>721</v>
      </c>
      <c r="D49" s="169">
        <f t="shared" ref="D49:AD49" si="31">D43+D47+D48</f>
        <v>0</v>
      </c>
      <c r="E49" s="169">
        <f t="shared" si="31"/>
        <v>0</v>
      </c>
      <c r="F49" s="169">
        <f t="shared" si="31"/>
        <v>0</v>
      </c>
      <c r="G49" s="169">
        <f t="shared" si="31"/>
        <v>0</v>
      </c>
      <c r="H49" s="169">
        <f t="shared" si="31"/>
        <v>0</v>
      </c>
      <c r="I49" s="169">
        <f t="shared" si="31"/>
        <v>0</v>
      </c>
      <c r="J49" s="169">
        <f t="shared" si="31"/>
        <v>0</v>
      </c>
      <c r="K49" s="169">
        <f t="shared" si="31"/>
        <v>0</v>
      </c>
      <c r="L49" s="169">
        <f t="shared" si="31"/>
        <v>0</v>
      </c>
      <c r="M49" s="169">
        <f t="shared" si="31"/>
        <v>0</v>
      </c>
      <c r="N49" s="169">
        <f t="shared" si="31"/>
        <v>0</v>
      </c>
      <c r="O49" s="169">
        <f t="shared" si="31"/>
        <v>0</v>
      </c>
      <c r="P49" s="169">
        <f t="shared" si="31"/>
        <v>0</v>
      </c>
      <c r="Q49" s="169">
        <f t="shared" si="31"/>
        <v>0</v>
      </c>
      <c r="R49" s="169">
        <f t="shared" si="31"/>
        <v>0</v>
      </c>
      <c r="S49" s="169">
        <f t="shared" si="31"/>
        <v>0</v>
      </c>
      <c r="T49" s="169">
        <f t="shared" si="31"/>
        <v>0</v>
      </c>
      <c r="U49" s="169">
        <f t="shared" si="31"/>
        <v>0</v>
      </c>
      <c r="V49" s="169">
        <f t="shared" si="31"/>
        <v>0</v>
      </c>
      <c r="W49" s="169">
        <f t="shared" si="31"/>
        <v>0</v>
      </c>
      <c r="X49" s="169">
        <f t="shared" si="31"/>
        <v>0</v>
      </c>
      <c r="Y49" s="169">
        <f t="shared" si="31"/>
        <v>0</v>
      </c>
      <c r="Z49" s="169">
        <f t="shared" si="31"/>
        <v>0</v>
      </c>
      <c r="AA49" s="169">
        <f t="shared" si="31"/>
        <v>0</v>
      </c>
      <c r="AB49" s="169">
        <f t="shared" si="31"/>
        <v>0</v>
      </c>
      <c r="AC49" s="169">
        <f t="shared" si="31"/>
        <v>0</v>
      </c>
      <c r="AD49" s="169">
        <f t="shared" si="31"/>
        <v>0</v>
      </c>
      <c r="AE49" s="169">
        <f>SUM(D49:AD49)</f>
        <v>0</v>
      </c>
      <c r="AF49" s="169">
        <f t="shared" ref="AF49:AP49" si="32">AF43+AF47+AF48</f>
        <v>0</v>
      </c>
      <c r="AG49" s="169">
        <f t="shared" si="32"/>
        <v>0</v>
      </c>
      <c r="AH49" s="169">
        <f t="shared" si="32"/>
        <v>0</v>
      </c>
      <c r="AI49" s="169">
        <f t="shared" si="32"/>
        <v>0</v>
      </c>
      <c r="AJ49" s="169">
        <f t="shared" si="32"/>
        <v>0</v>
      </c>
      <c r="AK49" s="169">
        <f t="shared" si="32"/>
        <v>0</v>
      </c>
      <c r="AL49" s="169">
        <f t="shared" si="32"/>
        <v>0</v>
      </c>
      <c r="AM49" s="169">
        <f t="shared" si="32"/>
        <v>0</v>
      </c>
      <c r="AN49" s="169">
        <f t="shared" si="32"/>
        <v>0</v>
      </c>
      <c r="AO49" s="169">
        <f t="shared" si="32"/>
        <v>0</v>
      </c>
      <c r="AP49" s="169">
        <f t="shared" si="32"/>
        <v>0</v>
      </c>
      <c r="AQ49" s="169">
        <f>SUM(AF49:AP49)</f>
        <v>0</v>
      </c>
      <c r="AR49" s="169">
        <f t="shared" ref="AR49:BB49" si="33">AR43+AR47+AR48</f>
        <v>0</v>
      </c>
      <c r="AS49" s="169">
        <f t="shared" si="33"/>
        <v>0</v>
      </c>
      <c r="AT49" s="169">
        <f t="shared" si="33"/>
        <v>0</v>
      </c>
      <c r="AU49" s="169">
        <f t="shared" si="33"/>
        <v>0</v>
      </c>
      <c r="AV49" s="169">
        <f t="shared" si="33"/>
        <v>0</v>
      </c>
      <c r="AW49" s="169">
        <f t="shared" si="33"/>
        <v>0</v>
      </c>
      <c r="AX49" s="169">
        <f t="shared" si="33"/>
        <v>0</v>
      </c>
      <c r="AY49" s="169">
        <f t="shared" si="33"/>
        <v>0</v>
      </c>
      <c r="AZ49" s="169">
        <f t="shared" si="33"/>
        <v>0</v>
      </c>
      <c r="BA49" s="169">
        <f t="shared" si="33"/>
        <v>0</v>
      </c>
      <c r="BB49" s="169">
        <f t="shared" si="33"/>
        <v>0</v>
      </c>
      <c r="BC49" s="169">
        <f>SUM(AR49:BB49)</f>
        <v>0</v>
      </c>
      <c r="BD49" s="170"/>
      <c r="BE49" s="170"/>
      <c r="BF49" s="170"/>
      <c r="BG49" s="170"/>
      <c r="BH49" s="170"/>
      <c r="BI49" s="170"/>
      <c r="BJ49" s="170"/>
      <c r="BK49" s="170"/>
      <c r="BL49" s="170"/>
      <c r="BM49" s="170"/>
      <c r="BN49" s="170"/>
      <c r="BO49" s="170"/>
      <c r="BP49" s="170"/>
      <c r="BQ49" s="170"/>
      <c r="BR49" s="170"/>
      <c r="BS49" s="170"/>
      <c r="BT49" s="170"/>
      <c r="BU49" s="170"/>
      <c r="BV49" s="170"/>
      <c r="BW49" s="170"/>
      <c r="BX49" s="170"/>
      <c r="BY49" s="170"/>
      <c r="BZ49" s="170"/>
      <c r="CA49" s="170"/>
      <c r="CB49" s="169">
        <f t="shared" ref="CB49:DB49" si="34">CB43+CB47+CB48</f>
        <v>0</v>
      </c>
      <c r="CC49" s="169">
        <f t="shared" si="34"/>
        <v>0</v>
      </c>
      <c r="CD49" s="169">
        <f t="shared" si="34"/>
        <v>0</v>
      </c>
      <c r="CE49" s="169">
        <f t="shared" si="34"/>
        <v>0</v>
      </c>
      <c r="CF49" s="169">
        <f t="shared" si="34"/>
        <v>0</v>
      </c>
      <c r="CG49" s="169">
        <f t="shared" si="34"/>
        <v>0</v>
      </c>
      <c r="CH49" s="169">
        <f t="shared" si="34"/>
        <v>0</v>
      </c>
      <c r="CI49" s="169">
        <f t="shared" si="34"/>
        <v>0</v>
      </c>
      <c r="CJ49" s="169">
        <f t="shared" si="34"/>
        <v>0</v>
      </c>
      <c r="CK49" s="169">
        <f t="shared" si="34"/>
        <v>0</v>
      </c>
      <c r="CL49" s="169">
        <f t="shared" si="34"/>
        <v>0</v>
      </c>
      <c r="CM49" s="169">
        <f t="shared" si="34"/>
        <v>0</v>
      </c>
      <c r="CN49" s="169">
        <f t="shared" si="34"/>
        <v>0</v>
      </c>
      <c r="CO49" s="169">
        <f t="shared" si="34"/>
        <v>0</v>
      </c>
      <c r="CP49" s="169">
        <f t="shared" si="34"/>
        <v>0</v>
      </c>
      <c r="CQ49" s="169">
        <f t="shared" si="34"/>
        <v>0</v>
      </c>
      <c r="CR49" s="169">
        <f t="shared" si="34"/>
        <v>0</v>
      </c>
      <c r="CS49" s="169">
        <f t="shared" si="34"/>
        <v>0</v>
      </c>
      <c r="CT49" s="169">
        <f t="shared" si="34"/>
        <v>0</v>
      </c>
      <c r="CU49" s="169">
        <f t="shared" si="34"/>
        <v>0</v>
      </c>
      <c r="CV49" s="169">
        <f t="shared" si="34"/>
        <v>0</v>
      </c>
      <c r="CW49" s="169">
        <f t="shared" si="34"/>
        <v>0</v>
      </c>
      <c r="CX49" s="169">
        <f t="shared" si="34"/>
        <v>0</v>
      </c>
      <c r="CY49" s="169">
        <f t="shared" si="34"/>
        <v>0</v>
      </c>
      <c r="CZ49" s="169">
        <f t="shared" si="34"/>
        <v>0</v>
      </c>
      <c r="DA49" s="169">
        <f t="shared" si="34"/>
        <v>0</v>
      </c>
      <c r="DB49" s="169">
        <f t="shared" si="34"/>
        <v>0</v>
      </c>
      <c r="DC49" s="169">
        <f>SUM(CB49:DB49)</f>
        <v>0</v>
      </c>
      <c r="DD49" s="169">
        <f t="shared" ref="DD49:DN49" si="35">DD43+DD47+DD48</f>
        <v>0</v>
      </c>
      <c r="DE49" s="169">
        <f t="shared" si="35"/>
        <v>0</v>
      </c>
      <c r="DF49" s="169">
        <f t="shared" si="35"/>
        <v>0</v>
      </c>
      <c r="DG49" s="169">
        <f t="shared" si="35"/>
        <v>0</v>
      </c>
      <c r="DH49" s="169">
        <f t="shared" si="35"/>
        <v>0</v>
      </c>
      <c r="DI49" s="169">
        <f t="shared" si="35"/>
        <v>0</v>
      </c>
      <c r="DJ49" s="169">
        <f t="shared" si="35"/>
        <v>0</v>
      </c>
      <c r="DK49" s="169">
        <f t="shared" si="35"/>
        <v>0</v>
      </c>
      <c r="DL49" s="169">
        <f t="shared" si="35"/>
        <v>0</v>
      </c>
      <c r="DM49" s="169">
        <f t="shared" si="35"/>
        <v>0</v>
      </c>
      <c r="DN49" s="169">
        <f t="shared" si="35"/>
        <v>0</v>
      </c>
      <c r="DO49" s="169">
        <f>SUM(DD49:DN49)</f>
        <v>0</v>
      </c>
      <c r="DP49" s="169">
        <f t="shared" ref="DP49:DZ49" si="36">DP43+DP47+DP48</f>
        <v>0</v>
      </c>
      <c r="DQ49" s="169">
        <f t="shared" si="36"/>
        <v>0</v>
      </c>
      <c r="DR49" s="169">
        <f t="shared" si="36"/>
        <v>0</v>
      </c>
      <c r="DS49" s="169">
        <f t="shared" si="36"/>
        <v>0</v>
      </c>
      <c r="DT49" s="169">
        <f t="shared" si="36"/>
        <v>0</v>
      </c>
      <c r="DU49" s="169">
        <f t="shared" si="36"/>
        <v>0</v>
      </c>
      <c r="DV49" s="169">
        <f t="shared" si="36"/>
        <v>0</v>
      </c>
      <c r="DW49" s="169">
        <f t="shared" si="36"/>
        <v>0</v>
      </c>
      <c r="DX49" s="169">
        <f t="shared" si="36"/>
        <v>0</v>
      </c>
      <c r="DY49" s="169">
        <f t="shared" si="36"/>
        <v>0</v>
      </c>
      <c r="DZ49" s="169">
        <f t="shared" si="36"/>
        <v>0</v>
      </c>
      <c r="EA49" s="169">
        <f>SUM(DP49:DZ49)</f>
        <v>0</v>
      </c>
      <c r="EB49" s="170"/>
      <c r="EC49" s="170"/>
      <c r="ED49" s="170"/>
      <c r="EE49" s="170"/>
      <c r="EF49" s="170"/>
      <c r="EG49" s="170"/>
      <c r="EH49" s="170"/>
      <c r="EI49" s="170"/>
      <c r="EJ49" s="170"/>
      <c r="EK49" s="170"/>
      <c r="EL49" s="170"/>
      <c r="EM49" s="170"/>
      <c r="EN49" s="170"/>
      <c r="EO49" s="170"/>
      <c r="EP49" s="170"/>
      <c r="EQ49" s="170"/>
      <c r="ER49" s="170"/>
      <c r="ES49" s="170"/>
      <c r="ET49" s="170"/>
      <c r="EU49" s="170"/>
      <c r="EV49" s="170"/>
      <c r="EW49" s="170"/>
      <c r="EX49" s="170"/>
      <c r="EY49" s="170"/>
      <c r="EZ49" s="169">
        <f>SUM(AE49,AQ49,BC49,BO49,CA49,DC49,DO49,EA49,EM49,EY49)</f>
        <v>0</v>
      </c>
    </row>
    <row r="50" spans="2:157" ht="27" customHeight="1">
      <c r="B50" s="373" t="s">
        <v>722</v>
      </c>
      <c r="C50" s="128" t="s">
        <v>723</v>
      </c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60"/>
      <c r="AD50" s="160"/>
      <c r="AE50" s="161">
        <f>SUM(D50:AD50)</f>
        <v>0</v>
      </c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1">
        <f>SUM(AF50:AP50)</f>
        <v>0</v>
      </c>
      <c r="AR50" s="160"/>
      <c r="AS50" s="160"/>
      <c r="AT50" s="160"/>
      <c r="AU50" s="160"/>
      <c r="AV50" s="160"/>
      <c r="AW50" s="160"/>
      <c r="AX50" s="160"/>
      <c r="AY50" s="160"/>
      <c r="AZ50" s="160"/>
      <c r="BA50" s="160"/>
      <c r="BB50" s="160"/>
      <c r="BC50" s="161">
        <f>SUM(AR50:BB50)</f>
        <v>0</v>
      </c>
      <c r="BD50" s="163"/>
      <c r="BE50" s="163"/>
      <c r="BF50" s="163"/>
      <c r="BG50" s="163"/>
      <c r="BH50" s="163"/>
      <c r="BI50" s="163"/>
      <c r="BJ50" s="163"/>
      <c r="BK50" s="163"/>
      <c r="BL50" s="163"/>
      <c r="BM50" s="163"/>
      <c r="BN50" s="163"/>
      <c r="BO50" s="163"/>
      <c r="BP50" s="163"/>
      <c r="BQ50" s="163"/>
      <c r="BR50" s="163"/>
      <c r="BS50" s="163"/>
      <c r="BT50" s="163"/>
      <c r="BU50" s="163"/>
      <c r="BV50" s="163"/>
      <c r="BW50" s="163"/>
      <c r="BX50" s="163"/>
      <c r="BY50" s="163"/>
      <c r="BZ50" s="163"/>
      <c r="CA50" s="163"/>
      <c r="CB50" s="160"/>
      <c r="CC50" s="160"/>
      <c r="CD50" s="160"/>
      <c r="CE50" s="160"/>
      <c r="CF50" s="160"/>
      <c r="CG50" s="160"/>
      <c r="CH50" s="160"/>
      <c r="CI50" s="160"/>
      <c r="CJ50" s="160"/>
      <c r="CK50" s="160"/>
      <c r="CL50" s="160"/>
      <c r="CM50" s="160"/>
      <c r="CN50" s="160"/>
      <c r="CO50" s="160"/>
      <c r="CP50" s="160"/>
      <c r="CQ50" s="160"/>
      <c r="CR50" s="160"/>
      <c r="CS50" s="160"/>
      <c r="CT50" s="160"/>
      <c r="CU50" s="160"/>
      <c r="CV50" s="160"/>
      <c r="CW50" s="160"/>
      <c r="CX50" s="160"/>
      <c r="CY50" s="160"/>
      <c r="CZ50" s="160"/>
      <c r="DA50" s="160"/>
      <c r="DB50" s="160"/>
      <c r="DC50" s="161">
        <f>SUM(CB50:DB50)</f>
        <v>0</v>
      </c>
      <c r="DD50" s="160"/>
      <c r="DE50" s="160"/>
      <c r="DF50" s="160"/>
      <c r="DG50" s="160"/>
      <c r="DH50" s="160"/>
      <c r="DI50" s="160"/>
      <c r="DJ50" s="160"/>
      <c r="DK50" s="160"/>
      <c r="DL50" s="160"/>
      <c r="DM50" s="160"/>
      <c r="DN50" s="160"/>
      <c r="DO50" s="161">
        <f>SUM(DD50:DN50)</f>
        <v>0</v>
      </c>
      <c r="DP50" s="160"/>
      <c r="DQ50" s="160"/>
      <c r="DR50" s="160"/>
      <c r="DS50" s="160"/>
      <c r="DT50" s="160"/>
      <c r="DU50" s="160"/>
      <c r="DV50" s="160"/>
      <c r="DW50" s="160"/>
      <c r="DX50" s="160"/>
      <c r="DY50" s="160"/>
      <c r="DZ50" s="160"/>
      <c r="EA50" s="161">
        <f>SUM(DP50:DZ50)</f>
        <v>0</v>
      </c>
      <c r="EB50" s="163"/>
      <c r="EC50" s="163"/>
      <c r="ED50" s="163"/>
      <c r="EE50" s="163"/>
      <c r="EF50" s="163"/>
      <c r="EG50" s="163"/>
      <c r="EH50" s="163"/>
      <c r="EI50" s="163"/>
      <c r="EJ50" s="163"/>
      <c r="EK50" s="163"/>
      <c r="EL50" s="163"/>
      <c r="EM50" s="163"/>
      <c r="EN50" s="163"/>
      <c r="EO50" s="163"/>
      <c r="EP50" s="163"/>
      <c r="EQ50" s="163"/>
      <c r="ER50" s="163"/>
      <c r="ES50" s="163"/>
      <c r="ET50" s="163"/>
      <c r="EU50" s="163"/>
      <c r="EV50" s="163"/>
      <c r="EW50" s="163"/>
      <c r="EX50" s="163"/>
      <c r="EY50" s="163"/>
      <c r="EZ50" s="161">
        <f>SUM(AE50,AQ50,BC50,BO50,CA50,DC50,DO50,EA50,EM50,EY50)</f>
        <v>0</v>
      </c>
    </row>
    <row r="51" spans="2:157" ht="27" customHeight="1">
      <c r="B51" s="376" t="s">
        <v>505</v>
      </c>
      <c r="C51" s="128" t="s">
        <v>724</v>
      </c>
      <c r="D51" s="169">
        <f t="shared" ref="D51:AI51" si="37">D49+D50</f>
        <v>0</v>
      </c>
      <c r="E51" s="169">
        <f t="shared" si="37"/>
        <v>0</v>
      </c>
      <c r="F51" s="169">
        <f t="shared" si="37"/>
        <v>0</v>
      </c>
      <c r="G51" s="169">
        <f t="shared" si="37"/>
        <v>0</v>
      </c>
      <c r="H51" s="169">
        <f t="shared" si="37"/>
        <v>0</v>
      </c>
      <c r="I51" s="169">
        <f t="shared" si="37"/>
        <v>0</v>
      </c>
      <c r="J51" s="169">
        <f t="shared" si="37"/>
        <v>0</v>
      </c>
      <c r="K51" s="169">
        <f t="shared" si="37"/>
        <v>0</v>
      </c>
      <c r="L51" s="169">
        <f t="shared" si="37"/>
        <v>0</v>
      </c>
      <c r="M51" s="169">
        <f t="shared" si="37"/>
        <v>0</v>
      </c>
      <c r="N51" s="169">
        <f t="shared" si="37"/>
        <v>0</v>
      </c>
      <c r="O51" s="169">
        <f t="shared" si="37"/>
        <v>0</v>
      </c>
      <c r="P51" s="169">
        <f t="shared" si="37"/>
        <v>0</v>
      </c>
      <c r="Q51" s="169">
        <f t="shared" si="37"/>
        <v>0</v>
      </c>
      <c r="R51" s="169">
        <f t="shared" si="37"/>
        <v>0</v>
      </c>
      <c r="S51" s="169">
        <f t="shared" si="37"/>
        <v>0</v>
      </c>
      <c r="T51" s="169">
        <f t="shared" si="37"/>
        <v>0</v>
      </c>
      <c r="U51" s="169">
        <f t="shared" si="37"/>
        <v>0</v>
      </c>
      <c r="V51" s="169">
        <f t="shared" si="37"/>
        <v>0</v>
      </c>
      <c r="W51" s="169">
        <f t="shared" si="37"/>
        <v>0</v>
      </c>
      <c r="X51" s="169">
        <f t="shared" si="37"/>
        <v>0</v>
      </c>
      <c r="Y51" s="169">
        <f t="shared" si="37"/>
        <v>0</v>
      </c>
      <c r="Z51" s="169">
        <f t="shared" si="37"/>
        <v>0</v>
      </c>
      <c r="AA51" s="169">
        <f t="shared" si="37"/>
        <v>0</v>
      </c>
      <c r="AB51" s="169">
        <f t="shared" si="37"/>
        <v>0</v>
      </c>
      <c r="AC51" s="169">
        <f t="shared" si="37"/>
        <v>0</v>
      </c>
      <c r="AD51" s="169">
        <f t="shared" si="37"/>
        <v>0</v>
      </c>
      <c r="AE51" s="169">
        <f t="shared" si="37"/>
        <v>0</v>
      </c>
      <c r="AF51" s="169">
        <f t="shared" si="37"/>
        <v>0</v>
      </c>
      <c r="AG51" s="169">
        <f t="shared" si="37"/>
        <v>0</v>
      </c>
      <c r="AH51" s="169">
        <f t="shared" si="37"/>
        <v>0</v>
      </c>
      <c r="AI51" s="169">
        <f t="shared" si="37"/>
        <v>0</v>
      </c>
      <c r="AJ51" s="169">
        <f t="shared" ref="AJ51:BC51" si="38">AJ49+AJ50</f>
        <v>0</v>
      </c>
      <c r="AK51" s="169">
        <f t="shared" si="38"/>
        <v>0</v>
      </c>
      <c r="AL51" s="169">
        <f t="shared" si="38"/>
        <v>0</v>
      </c>
      <c r="AM51" s="169">
        <f t="shared" si="38"/>
        <v>0</v>
      </c>
      <c r="AN51" s="169">
        <f t="shared" si="38"/>
        <v>0</v>
      </c>
      <c r="AO51" s="169">
        <f t="shared" si="38"/>
        <v>0</v>
      </c>
      <c r="AP51" s="169">
        <f t="shared" si="38"/>
        <v>0</v>
      </c>
      <c r="AQ51" s="169">
        <f t="shared" si="38"/>
        <v>0</v>
      </c>
      <c r="AR51" s="169">
        <f t="shared" si="38"/>
        <v>0</v>
      </c>
      <c r="AS51" s="169">
        <f t="shared" si="38"/>
        <v>0</v>
      </c>
      <c r="AT51" s="169">
        <f t="shared" si="38"/>
        <v>0</v>
      </c>
      <c r="AU51" s="169">
        <f t="shared" si="38"/>
        <v>0</v>
      </c>
      <c r="AV51" s="169">
        <f t="shared" si="38"/>
        <v>0</v>
      </c>
      <c r="AW51" s="169">
        <f t="shared" si="38"/>
        <v>0</v>
      </c>
      <c r="AX51" s="169">
        <f t="shared" si="38"/>
        <v>0</v>
      </c>
      <c r="AY51" s="169">
        <f t="shared" si="38"/>
        <v>0</v>
      </c>
      <c r="AZ51" s="169">
        <f t="shared" si="38"/>
        <v>0</v>
      </c>
      <c r="BA51" s="169">
        <f t="shared" si="38"/>
        <v>0</v>
      </c>
      <c r="BB51" s="169">
        <f t="shared" si="38"/>
        <v>0</v>
      </c>
      <c r="BC51" s="169">
        <f t="shared" si="38"/>
        <v>0</v>
      </c>
      <c r="BD51" s="170"/>
      <c r="BE51" s="170"/>
      <c r="BF51" s="170"/>
      <c r="BG51" s="170"/>
      <c r="BH51" s="170"/>
      <c r="BI51" s="170"/>
      <c r="BJ51" s="170"/>
      <c r="BK51" s="170"/>
      <c r="BL51" s="170"/>
      <c r="BM51" s="170"/>
      <c r="BN51" s="170"/>
      <c r="BO51" s="170"/>
      <c r="BP51" s="170"/>
      <c r="BQ51" s="170"/>
      <c r="BR51" s="170"/>
      <c r="BS51" s="170"/>
      <c r="BT51" s="170"/>
      <c r="BU51" s="170"/>
      <c r="BV51" s="170"/>
      <c r="BW51" s="170"/>
      <c r="BX51" s="170"/>
      <c r="BY51" s="170"/>
      <c r="BZ51" s="170"/>
      <c r="CA51" s="170"/>
      <c r="CB51" s="169">
        <f t="shared" ref="CB51:DG51" si="39">CB49+CB50</f>
        <v>0</v>
      </c>
      <c r="CC51" s="169">
        <f t="shared" si="39"/>
        <v>0</v>
      </c>
      <c r="CD51" s="169">
        <f t="shared" si="39"/>
        <v>0</v>
      </c>
      <c r="CE51" s="169">
        <f t="shared" si="39"/>
        <v>0</v>
      </c>
      <c r="CF51" s="169">
        <f t="shared" si="39"/>
        <v>0</v>
      </c>
      <c r="CG51" s="169">
        <f t="shared" si="39"/>
        <v>0</v>
      </c>
      <c r="CH51" s="169">
        <f t="shared" si="39"/>
        <v>0</v>
      </c>
      <c r="CI51" s="169">
        <f t="shared" si="39"/>
        <v>0</v>
      </c>
      <c r="CJ51" s="169">
        <f t="shared" si="39"/>
        <v>0</v>
      </c>
      <c r="CK51" s="169">
        <f t="shared" si="39"/>
        <v>0</v>
      </c>
      <c r="CL51" s="169">
        <f t="shared" si="39"/>
        <v>0</v>
      </c>
      <c r="CM51" s="169">
        <f t="shared" si="39"/>
        <v>0</v>
      </c>
      <c r="CN51" s="169">
        <f t="shared" si="39"/>
        <v>0</v>
      </c>
      <c r="CO51" s="169">
        <f t="shared" si="39"/>
        <v>0</v>
      </c>
      <c r="CP51" s="169">
        <f t="shared" si="39"/>
        <v>0</v>
      </c>
      <c r="CQ51" s="169">
        <f t="shared" si="39"/>
        <v>0</v>
      </c>
      <c r="CR51" s="169">
        <f t="shared" si="39"/>
        <v>0</v>
      </c>
      <c r="CS51" s="169">
        <f t="shared" si="39"/>
        <v>0</v>
      </c>
      <c r="CT51" s="169">
        <f t="shared" si="39"/>
        <v>0</v>
      </c>
      <c r="CU51" s="169">
        <f t="shared" si="39"/>
        <v>0</v>
      </c>
      <c r="CV51" s="169">
        <f t="shared" si="39"/>
        <v>0</v>
      </c>
      <c r="CW51" s="169">
        <f t="shared" si="39"/>
        <v>0</v>
      </c>
      <c r="CX51" s="169">
        <f t="shared" si="39"/>
        <v>0</v>
      </c>
      <c r="CY51" s="169">
        <f t="shared" si="39"/>
        <v>0</v>
      </c>
      <c r="CZ51" s="169">
        <f t="shared" si="39"/>
        <v>0</v>
      </c>
      <c r="DA51" s="169">
        <f t="shared" si="39"/>
        <v>0</v>
      </c>
      <c r="DB51" s="169">
        <f t="shared" si="39"/>
        <v>0</v>
      </c>
      <c r="DC51" s="169">
        <f t="shared" si="39"/>
        <v>0</v>
      </c>
      <c r="DD51" s="169">
        <f t="shared" si="39"/>
        <v>0</v>
      </c>
      <c r="DE51" s="169">
        <f t="shared" si="39"/>
        <v>0</v>
      </c>
      <c r="DF51" s="169">
        <f t="shared" si="39"/>
        <v>0</v>
      </c>
      <c r="DG51" s="169">
        <f t="shared" si="39"/>
        <v>0</v>
      </c>
      <c r="DH51" s="169">
        <f t="shared" ref="DH51:EA51" si="40">DH49+DH50</f>
        <v>0</v>
      </c>
      <c r="DI51" s="169">
        <f t="shared" si="40"/>
        <v>0</v>
      </c>
      <c r="DJ51" s="169">
        <f t="shared" si="40"/>
        <v>0</v>
      </c>
      <c r="DK51" s="169">
        <f t="shared" si="40"/>
        <v>0</v>
      </c>
      <c r="DL51" s="169">
        <f t="shared" si="40"/>
        <v>0</v>
      </c>
      <c r="DM51" s="169">
        <f t="shared" si="40"/>
        <v>0</v>
      </c>
      <c r="DN51" s="169">
        <f t="shared" si="40"/>
        <v>0</v>
      </c>
      <c r="DO51" s="169">
        <f t="shared" si="40"/>
        <v>0</v>
      </c>
      <c r="DP51" s="169">
        <f t="shared" si="40"/>
        <v>0</v>
      </c>
      <c r="DQ51" s="169">
        <f t="shared" si="40"/>
        <v>0</v>
      </c>
      <c r="DR51" s="169">
        <f t="shared" si="40"/>
        <v>0</v>
      </c>
      <c r="DS51" s="169">
        <f t="shared" si="40"/>
        <v>0</v>
      </c>
      <c r="DT51" s="169">
        <f t="shared" si="40"/>
        <v>0</v>
      </c>
      <c r="DU51" s="169">
        <f t="shared" si="40"/>
        <v>0</v>
      </c>
      <c r="DV51" s="169">
        <f t="shared" si="40"/>
        <v>0</v>
      </c>
      <c r="DW51" s="169">
        <f t="shared" si="40"/>
        <v>0</v>
      </c>
      <c r="DX51" s="169">
        <f t="shared" si="40"/>
        <v>0</v>
      </c>
      <c r="DY51" s="169">
        <f t="shared" si="40"/>
        <v>0</v>
      </c>
      <c r="DZ51" s="169">
        <f t="shared" si="40"/>
        <v>0</v>
      </c>
      <c r="EA51" s="169">
        <f t="shared" si="40"/>
        <v>0</v>
      </c>
      <c r="EB51" s="170"/>
      <c r="EC51" s="170"/>
      <c r="ED51" s="170"/>
      <c r="EE51" s="170"/>
      <c r="EF51" s="170"/>
      <c r="EG51" s="170"/>
      <c r="EH51" s="170"/>
      <c r="EI51" s="170"/>
      <c r="EJ51" s="170"/>
      <c r="EK51" s="170"/>
      <c r="EL51" s="170"/>
      <c r="EM51" s="170"/>
      <c r="EN51" s="170"/>
      <c r="EO51" s="170"/>
      <c r="EP51" s="170"/>
      <c r="EQ51" s="170"/>
      <c r="ER51" s="170"/>
      <c r="ES51" s="170"/>
      <c r="ET51" s="170"/>
      <c r="EU51" s="170"/>
      <c r="EV51" s="170"/>
      <c r="EW51" s="170"/>
      <c r="EX51" s="170"/>
      <c r="EY51" s="170"/>
      <c r="EZ51" s="169">
        <f>EZ49+EZ50</f>
        <v>0</v>
      </c>
    </row>
    <row r="52" spans="2:157" ht="15" customHeight="1"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  <c r="AJ52" s="154"/>
      <c r="AK52" s="154"/>
      <c r="AL52" s="154"/>
      <c r="AM52" s="154"/>
      <c r="AN52" s="154"/>
      <c r="AO52" s="154"/>
      <c r="AP52" s="154"/>
      <c r="AQ52" s="154"/>
      <c r="AR52" s="154"/>
      <c r="AS52" s="154"/>
      <c r="AT52" s="154"/>
      <c r="AU52" s="154"/>
      <c r="AV52" s="154"/>
      <c r="AW52" s="154"/>
      <c r="AX52" s="154"/>
      <c r="AY52" s="154"/>
      <c r="AZ52" s="154"/>
      <c r="BA52" s="154"/>
      <c r="BB52" s="154"/>
      <c r="BC52" s="154"/>
      <c r="BD52" s="154"/>
      <c r="BE52" s="154"/>
      <c r="BF52" s="154"/>
      <c r="BG52" s="154"/>
      <c r="BH52" s="154"/>
      <c r="BI52" s="154"/>
      <c r="BJ52" s="154"/>
      <c r="BK52" s="154"/>
      <c r="BL52" s="154"/>
      <c r="BM52" s="154"/>
      <c r="BN52" s="154"/>
      <c r="BO52" s="154"/>
      <c r="BP52" s="154"/>
      <c r="BQ52" s="154"/>
      <c r="BR52" s="154"/>
      <c r="BS52" s="154"/>
      <c r="BT52" s="154"/>
      <c r="BU52" s="154"/>
      <c r="BV52" s="154"/>
      <c r="BW52" s="154"/>
      <c r="BX52" s="154"/>
      <c r="BY52" s="154"/>
      <c r="BZ52" s="154"/>
      <c r="CA52" s="154"/>
      <c r="CB52" s="154"/>
      <c r="CC52" s="154"/>
      <c r="CD52" s="154"/>
      <c r="CE52" s="154"/>
      <c r="CF52" s="154"/>
      <c r="CG52" s="154"/>
      <c r="CH52" s="154"/>
      <c r="CI52" s="154"/>
      <c r="CJ52" s="154"/>
      <c r="CK52" s="154"/>
      <c r="CL52" s="154"/>
      <c r="CM52" s="154"/>
      <c r="CN52" s="154"/>
      <c r="CO52" s="154"/>
      <c r="CP52" s="154"/>
      <c r="CQ52" s="154"/>
      <c r="CR52" s="154"/>
      <c r="CS52" s="154"/>
      <c r="CT52" s="154"/>
      <c r="CU52" s="154"/>
      <c r="CV52" s="154"/>
      <c r="CW52" s="154"/>
      <c r="CX52" s="154"/>
      <c r="CY52" s="154"/>
      <c r="CZ52" s="154"/>
      <c r="DA52" s="154"/>
      <c r="DB52" s="154"/>
      <c r="DC52" s="154"/>
      <c r="DD52" s="154"/>
      <c r="DE52" s="154"/>
      <c r="DF52" s="154"/>
      <c r="DG52" s="154"/>
      <c r="DH52" s="154"/>
      <c r="DI52" s="154"/>
      <c r="DJ52" s="154"/>
      <c r="DK52" s="154"/>
      <c r="DL52" s="154"/>
      <c r="DM52" s="154"/>
      <c r="DN52" s="154"/>
      <c r="DO52" s="154"/>
      <c r="DP52" s="154"/>
      <c r="DQ52" s="154"/>
      <c r="DR52" s="154"/>
      <c r="DS52" s="154"/>
      <c r="DT52" s="154"/>
      <c r="DU52" s="154"/>
      <c r="DV52" s="154"/>
      <c r="DW52" s="154"/>
      <c r="DX52" s="154"/>
      <c r="DY52" s="154"/>
      <c r="DZ52" s="154"/>
      <c r="EA52" s="154"/>
      <c r="EB52" s="154"/>
      <c r="EC52" s="154"/>
      <c r="ED52" s="154"/>
      <c r="EE52" s="154"/>
      <c r="EF52" s="154"/>
      <c r="EG52" s="154"/>
      <c r="EH52" s="154"/>
      <c r="EI52" s="154"/>
      <c r="EJ52" s="154"/>
      <c r="EK52" s="154"/>
      <c r="EL52" s="154"/>
      <c r="EM52" s="154"/>
      <c r="EN52" s="154"/>
      <c r="EO52" s="154"/>
      <c r="EP52" s="154"/>
      <c r="EQ52" s="154"/>
      <c r="ER52" s="154"/>
      <c r="ES52" s="154"/>
      <c r="ET52" s="154"/>
      <c r="EU52" s="154"/>
      <c r="EV52" s="154"/>
      <c r="EW52" s="154"/>
      <c r="EX52" s="154"/>
      <c r="EY52" s="154"/>
      <c r="EZ52" s="154"/>
    </row>
    <row r="53" spans="2:157" ht="15" customHeight="1">
      <c r="B53" s="340" t="s">
        <v>725</v>
      </c>
      <c r="C53" s="368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5"/>
      <c r="AL53" s="155"/>
      <c r="AM53" s="155"/>
      <c r="AN53" s="155"/>
      <c r="AO53" s="155"/>
      <c r="AP53" s="155"/>
      <c r="AQ53" s="155"/>
      <c r="AR53" s="155"/>
      <c r="AS53" s="155"/>
      <c r="AT53" s="155"/>
      <c r="AU53" s="155"/>
      <c r="AV53" s="155"/>
      <c r="AW53" s="155"/>
      <c r="AX53" s="155"/>
      <c r="AY53" s="155"/>
      <c r="AZ53" s="155"/>
      <c r="BA53" s="155"/>
      <c r="BB53" s="155"/>
      <c r="BC53" s="155"/>
      <c r="BD53" s="155"/>
      <c r="BE53" s="155"/>
      <c r="BF53" s="155"/>
      <c r="BG53" s="155"/>
      <c r="BH53" s="155"/>
      <c r="BI53" s="155"/>
      <c r="BJ53" s="155"/>
      <c r="BK53" s="155"/>
      <c r="BL53" s="155"/>
      <c r="BM53" s="155"/>
      <c r="BN53" s="155"/>
      <c r="BO53" s="155"/>
      <c r="BP53" s="155"/>
      <c r="BQ53" s="155"/>
      <c r="BR53" s="155"/>
      <c r="BS53" s="155"/>
      <c r="BT53" s="155"/>
      <c r="BU53" s="155"/>
      <c r="BV53" s="155"/>
      <c r="BW53" s="155"/>
      <c r="BX53" s="155"/>
      <c r="BY53" s="155"/>
      <c r="BZ53" s="155"/>
      <c r="CA53" s="155"/>
      <c r="CB53" s="155"/>
      <c r="CC53" s="155"/>
      <c r="CD53" s="155"/>
      <c r="CE53" s="155"/>
      <c r="CF53" s="155"/>
      <c r="CG53" s="155"/>
      <c r="CH53" s="155"/>
      <c r="CI53" s="155"/>
      <c r="CJ53" s="155"/>
      <c r="CK53" s="155"/>
      <c r="CL53" s="155"/>
      <c r="CM53" s="155"/>
      <c r="CN53" s="155"/>
      <c r="CO53" s="155"/>
      <c r="CP53" s="155"/>
      <c r="CQ53" s="155"/>
      <c r="CR53" s="155"/>
      <c r="CS53" s="155"/>
      <c r="CT53" s="155"/>
      <c r="CU53" s="155"/>
      <c r="CV53" s="155"/>
      <c r="CW53" s="155"/>
      <c r="CX53" s="155"/>
      <c r="CY53" s="155"/>
      <c r="CZ53" s="155"/>
      <c r="DA53" s="155"/>
      <c r="DB53" s="155"/>
      <c r="DC53" s="155"/>
      <c r="DD53" s="155"/>
      <c r="DE53" s="155"/>
      <c r="DF53" s="155"/>
      <c r="DG53" s="155"/>
      <c r="DH53" s="155"/>
      <c r="DI53" s="155"/>
      <c r="DJ53" s="155"/>
      <c r="DK53" s="155"/>
      <c r="DL53" s="155"/>
      <c r="DM53" s="155"/>
      <c r="DN53" s="155"/>
      <c r="DO53" s="155"/>
      <c r="DP53" s="155"/>
      <c r="DQ53" s="155"/>
      <c r="DR53" s="155"/>
      <c r="DS53" s="155"/>
      <c r="DT53" s="155"/>
      <c r="DU53" s="155"/>
      <c r="DV53" s="155"/>
      <c r="DW53" s="155"/>
      <c r="DX53" s="155"/>
      <c r="DY53" s="155"/>
      <c r="DZ53" s="155"/>
      <c r="EA53" s="155"/>
      <c r="EB53" s="155"/>
      <c r="EC53" s="155"/>
      <c r="ED53" s="155"/>
      <c r="EE53" s="155"/>
      <c r="EF53" s="155"/>
      <c r="EG53" s="155"/>
      <c r="EH53" s="155"/>
      <c r="EI53" s="155"/>
      <c r="EJ53" s="155"/>
      <c r="EK53" s="155"/>
      <c r="EL53" s="155"/>
      <c r="EM53" s="155"/>
      <c r="EN53" s="155"/>
      <c r="EO53" s="155"/>
      <c r="EP53" s="155"/>
      <c r="EQ53" s="155"/>
      <c r="ER53" s="155"/>
      <c r="ES53" s="155"/>
      <c r="ET53" s="155"/>
      <c r="EU53" s="155"/>
      <c r="EV53" s="155"/>
      <c r="EW53" s="155"/>
      <c r="EX53" s="155"/>
      <c r="EY53" s="155"/>
      <c r="EZ53" s="155"/>
      <c r="FA53" s="57"/>
    </row>
    <row r="54" spans="2:157" ht="15" customHeight="1"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K54" s="154"/>
      <c r="AL54" s="154"/>
      <c r="AM54" s="154"/>
      <c r="AN54" s="154"/>
      <c r="AO54" s="154"/>
      <c r="AP54" s="154"/>
      <c r="AQ54" s="154"/>
      <c r="AR54" s="154"/>
      <c r="AS54" s="154"/>
      <c r="AT54" s="154"/>
      <c r="AU54" s="154"/>
      <c r="AV54" s="154"/>
      <c r="AW54" s="154"/>
      <c r="AX54" s="154"/>
      <c r="AY54" s="154"/>
      <c r="AZ54" s="154"/>
      <c r="BA54" s="154"/>
      <c r="BB54" s="154"/>
      <c r="BC54" s="154"/>
      <c r="BD54" s="154"/>
      <c r="BE54" s="154"/>
      <c r="BF54" s="154"/>
      <c r="BG54" s="154"/>
      <c r="BH54" s="154"/>
      <c r="BI54" s="154"/>
      <c r="BJ54" s="154"/>
      <c r="BK54" s="154"/>
      <c r="BL54" s="154"/>
      <c r="BM54" s="154"/>
      <c r="BN54" s="154"/>
      <c r="BO54" s="154"/>
      <c r="BP54" s="154"/>
      <c r="BQ54" s="154"/>
      <c r="BR54" s="154"/>
      <c r="BS54" s="154"/>
      <c r="BT54" s="154"/>
      <c r="BU54" s="154"/>
      <c r="BV54" s="154"/>
      <c r="BW54" s="154"/>
      <c r="BX54" s="154"/>
      <c r="BY54" s="154"/>
      <c r="BZ54" s="154"/>
      <c r="CA54" s="154"/>
      <c r="CB54" s="154"/>
      <c r="CC54" s="154"/>
      <c r="CD54" s="154"/>
      <c r="CE54" s="154"/>
      <c r="CF54" s="154"/>
      <c r="CG54" s="154"/>
      <c r="CH54" s="154"/>
      <c r="CI54" s="154"/>
      <c r="CJ54" s="154"/>
      <c r="CK54" s="154"/>
      <c r="CL54" s="154"/>
      <c r="CM54" s="154"/>
      <c r="CN54" s="154"/>
      <c r="CO54" s="154"/>
      <c r="CP54" s="154"/>
      <c r="CQ54" s="154"/>
      <c r="CR54" s="154"/>
      <c r="CS54" s="154"/>
      <c r="CT54" s="154"/>
      <c r="CU54" s="154"/>
      <c r="CV54" s="154"/>
      <c r="CW54" s="154"/>
      <c r="CX54" s="154"/>
      <c r="CY54" s="154"/>
      <c r="CZ54" s="154"/>
      <c r="DA54" s="154"/>
      <c r="DB54" s="154"/>
      <c r="DC54" s="154"/>
      <c r="DD54" s="154"/>
      <c r="DE54" s="154"/>
      <c r="DF54" s="154"/>
      <c r="DG54" s="154"/>
      <c r="DH54" s="154"/>
      <c r="DI54" s="154"/>
      <c r="DJ54" s="154"/>
      <c r="DK54" s="154"/>
      <c r="DL54" s="154"/>
      <c r="DM54" s="154"/>
      <c r="DN54" s="154"/>
      <c r="DO54" s="154"/>
      <c r="DP54" s="154"/>
      <c r="DQ54" s="154"/>
      <c r="DR54" s="154"/>
      <c r="DS54" s="154"/>
      <c r="DT54" s="154"/>
      <c r="DU54" s="154"/>
      <c r="DV54" s="154"/>
      <c r="DW54" s="154"/>
      <c r="DX54" s="154"/>
      <c r="DY54" s="154"/>
      <c r="DZ54" s="154"/>
      <c r="EA54" s="154"/>
      <c r="EB54" s="154"/>
      <c r="EC54" s="154"/>
      <c r="ED54" s="154"/>
      <c r="EE54" s="154"/>
      <c r="EF54" s="154"/>
      <c r="EG54" s="154"/>
      <c r="EH54" s="154"/>
      <c r="EI54" s="154"/>
      <c r="EJ54" s="154"/>
      <c r="EK54" s="154"/>
      <c r="EL54" s="154"/>
      <c r="EM54" s="154"/>
      <c r="EN54" s="154"/>
      <c r="EO54" s="154"/>
      <c r="EP54" s="154"/>
      <c r="EQ54" s="154"/>
      <c r="ER54" s="154"/>
      <c r="ES54" s="154"/>
      <c r="ET54" s="154"/>
      <c r="EU54" s="154"/>
      <c r="EV54" s="154"/>
      <c r="EW54" s="154"/>
      <c r="EX54" s="154"/>
      <c r="EY54" s="154"/>
      <c r="EZ54" s="154"/>
    </row>
    <row r="55" spans="2:157" ht="27" customHeight="1">
      <c r="B55" s="522" t="s">
        <v>26</v>
      </c>
      <c r="C55" s="523"/>
      <c r="D55" s="157" t="s">
        <v>467</v>
      </c>
      <c r="E55" s="157" t="s">
        <v>28</v>
      </c>
      <c r="F55" s="157" t="s">
        <v>29</v>
      </c>
      <c r="G55" s="157" t="s">
        <v>30</v>
      </c>
      <c r="H55" s="157" t="s">
        <v>31</v>
      </c>
      <c r="I55" s="157" t="s">
        <v>32</v>
      </c>
      <c r="J55" s="157" t="s">
        <v>33</v>
      </c>
      <c r="K55" s="157" t="s">
        <v>34</v>
      </c>
      <c r="L55" s="157" t="s">
        <v>35</v>
      </c>
      <c r="M55" s="157" t="s">
        <v>36</v>
      </c>
      <c r="N55" s="157" t="s">
        <v>37</v>
      </c>
      <c r="O55" s="157" t="s">
        <v>38</v>
      </c>
      <c r="P55" s="157" t="s">
        <v>39</v>
      </c>
      <c r="Q55" s="157" t="s">
        <v>40</v>
      </c>
      <c r="R55" s="157" t="s">
        <v>41</v>
      </c>
      <c r="S55" s="157" t="s">
        <v>42</v>
      </c>
      <c r="T55" s="157" t="s">
        <v>43</v>
      </c>
      <c r="U55" s="157" t="s">
        <v>44</v>
      </c>
      <c r="V55" s="157" t="s">
        <v>45</v>
      </c>
      <c r="W55" s="157" t="s">
        <v>468</v>
      </c>
      <c r="X55" s="157" t="s">
        <v>469</v>
      </c>
      <c r="Y55" s="157" t="s">
        <v>470</v>
      </c>
      <c r="Z55" s="157" t="s">
        <v>471</v>
      </c>
      <c r="AA55" s="157" t="s">
        <v>472</v>
      </c>
      <c r="AB55" s="157" t="s">
        <v>473</v>
      </c>
      <c r="AC55" s="157" t="s">
        <v>520</v>
      </c>
      <c r="AD55" s="157" t="s">
        <v>521</v>
      </c>
      <c r="AE55" s="157" t="s">
        <v>522</v>
      </c>
      <c r="AF55" s="157" t="s">
        <v>523</v>
      </c>
      <c r="AG55" s="157" t="s">
        <v>524</v>
      </c>
      <c r="AH55" s="157" t="s">
        <v>525</v>
      </c>
      <c r="AI55" s="157" t="s">
        <v>526</v>
      </c>
      <c r="AJ55" s="157" t="s">
        <v>527</v>
      </c>
      <c r="AK55" s="157" t="s">
        <v>528</v>
      </c>
      <c r="AL55" s="157" t="s">
        <v>529</v>
      </c>
      <c r="AM55" s="157" t="s">
        <v>530</v>
      </c>
      <c r="AN55" s="157" t="s">
        <v>531</v>
      </c>
      <c r="AO55" s="157" t="s">
        <v>532</v>
      </c>
      <c r="AP55" s="157" t="s">
        <v>533</v>
      </c>
      <c r="AQ55" s="157" t="s">
        <v>534</v>
      </c>
      <c r="AR55" s="157" t="s">
        <v>535</v>
      </c>
      <c r="AS55" s="157" t="s">
        <v>536</v>
      </c>
      <c r="AT55" s="157" t="s">
        <v>537</v>
      </c>
      <c r="AU55" s="157" t="s">
        <v>538</v>
      </c>
      <c r="AV55" s="157" t="s">
        <v>539</v>
      </c>
      <c r="AW55" s="157" t="s">
        <v>540</v>
      </c>
      <c r="AX55" s="157" t="s">
        <v>541</v>
      </c>
      <c r="AY55" s="157" t="s">
        <v>542</v>
      </c>
      <c r="AZ55" s="157" t="s">
        <v>543</v>
      </c>
      <c r="BA55" s="157" t="s">
        <v>544</v>
      </c>
      <c r="BB55" s="157" t="s">
        <v>545</v>
      </c>
      <c r="BC55" s="157" t="s">
        <v>546</v>
      </c>
      <c r="BD55" s="157" t="s">
        <v>547</v>
      </c>
      <c r="BE55" s="157" t="s">
        <v>548</v>
      </c>
      <c r="BF55" s="157" t="s">
        <v>549</v>
      </c>
      <c r="BG55" s="157" t="s">
        <v>550</v>
      </c>
      <c r="BH55" s="157" t="s">
        <v>551</v>
      </c>
      <c r="BI55" s="157" t="s">
        <v>552</v>
      </c>
      <c r="BJ55" s="157" t="s">
        <v>553</v>
      </c>
      <c r="BK55" s="157" t="s">
        <v>554</v>
      </c>
      <c r="BL55" s="157" t="s">
        <v>555</v>
      </c>
      <c r="BM55" s="157" t="s">
        <v>556</v>
      </c>
      <c r="BN55" s="157" t="s">
        <v>557</v>
      </c>
      <c r="BO55" s="157" t="s">
        <v>558</v>
      </c>
      <c r="BP55" s="157" t="s">
        <v>559</v>
      </c>
      <c r="BQ55" s="157" t="s">
        <v>560</v>
      </c>
      <c r="BR55" s="157" t="s">
        <v>561</v>
      </c>
      <c r="BS55" s="157" t="s">
        <v>562</v>
      </c>
      <c r="BT55" s="157" t="s">
        <v>563</v>
      </c>
      <c r="BU55" s="157" t="s">
        <v>564</v>
      </c>
      <c r="BV55" s="157" t="s">
        <v>565</v>
      </c>
      <c r="BW55" s="157" t="s">
        <v>566</v>
      </c>
      <c r="BX55" s="157" t="s">
        <v>567</v>
      </c>
      <c r="BY55" s="157" t="s">
        <v>568</v>
      </c>
      <c r="BZ55" s="157" t="s">
        <v>569</v>
      </c>
      <c r="CA55" s="157" t="s">
        <v>570</v>
      </c>
      <c r="CB55" s="157" t="s">
        <v>571</v>
      </c>
      <c r="CC55" s="157" t="s">
        <v>572</v>
      </c>
      <c r="CD55" s="157" t="s">
        <v>573</v>
      </c>
      <c r="CE55" s="157" t="s">
        <v>574</v>
      </c>
      <c r="CF55" s="157" t="s">
        <v>575</v>
      </c>
      <c r="CG55" s="157" t="s">
        <v>576</v>
      </c>
      <c r="CH55" s="157" t="s">
        <v>577</v>
      </c>
      <c r="CI55" s="157" t="s">
        <v>578</v>
      </c>
      <c r="CJ55" s="157" t="s">
        <v>579</v>
      </c>
      <c r="CK55" s="157" t="s">
        <v>580</v>
      </c>
      <c r="CL55" s="157" t="s">
        <v>581</v>
      </c>
      <c r="CM55" s="157" t="s">
        <v>582</v>
      </c>
      <c r="CN55" s="157" t="s">
        <v>583</v>
      </c>
      <c r="CO55" s="157" t="s">
        <v>584</v>
      </c>
      <c r="CP55" s="157" t="s">
        <v>585</v>
      </c>
      <c r="CQ55" s="157" t="s">
        <v>586</v>
      </c>
      <c r="CR55" s="157" t="s">
        <v>587</v>
      </c>
      <c r="CS55" s="157" t="s">
        <v>588</v>
      </c>
      <c r="CT55" s="157" t="s">
        <v>589</v>
      </c>
      <c r="CU55" s="157" t="s">
        <v>590</v>
      </c>
      <c r="CV55" s="157" t="s">
        <v>591</v>
      </c>
      <c r="CW55" s="157" t="s">
        <v>592</v>
      </c>
      <c r="CX55" s="157" t="s">
        <v>593</v>
      </c>
      <c r="CY55" s="157" t="s">
        <v>594</v>
      </c>
      <c r="CZ55" s="157" t="s">
        <v>595</v>
      </c>
      <c r="DA55" s="157" t="s">
        <v>596</v>
      </c>
      <c r="DB55" s="157" t="s">
        <v>597</v>
      </c>
      <c r="DC55" s="157" t="s">
        <v>598</v>
      </c>
      <c r="DD55" s="157" t="s">
        <v>599</v>
      </c>
      <c r="DE55" s="157" t="s">
        <v>600</v>
      </c>
      <c r="DF55" s="157" t="s">
        <v>601</v>
      </c>
      <c r="DG55" s="157" t="s">
        <v>602</v>
      </c>
      <c r="DH55" s="157" t="s">
        <v>603</v>
      </c>
      <c r="DI55" s="157" t="s">
        <v>604</v>
      </c>
      <c r="DJ55" s="157" t="s">
        <v>605</v>
      </c>
      <c r="DK55" s="157" t="s">
        <v>606</v>
      </c>
      <c r="DL55" s="157" t="s">
        <v>607</v>
      </c>
      <c r="DM55" s="157" t="s">
        <v>608</v>
      </c>
      <c r="DN55" s="157" t="s">
        <v>609</v>
      </c>
      <c r="DO55" s="157" t="s">
        <v>610</v>
      </c>
      <c r="DP55" s="157" t="s">
        <v>611</v>
      </c>
      <c r="DQ55" s="157" t="s">
        <v>612</v>
      </c>
      <c r="DR55" s="157" t="s">
        <v>613</v>
      </c>
      <c r="DS55" s="157" t="s">
        <v>614</v>
      </c>
      <c r="DT55" s="157" t="s">
        <v>615</v>
      </c>
      <c r="DU55" s="157" t="s">
        <v>616</v>
      </c>
      <c r="DV55" s="157" t="s">
        <v>617</v>
      </c>
      <c r="DW55" s="157" t="s">
        <v>618</v>
      </c>
      <c r="DX55" s="157" t="s">
        <v>619</v>
      </c>
      <c r="DY55" s="157" t="s">
        <v>620</v>
      </c>
      <c r="DZ55" s="157" t="s">
        <v>621</v>
      </c>
      <c r="EA55" s="157" t="s">
        <v>622</v>
      </c>
      <c r="EB55" s="157" t="s">
        <v>623</v>
      </c>
      <c r="EC55" s="157" t="s">
        <v>624</v>
      </c>
      <c r="ED55" s="157" t="s">
        <v>625</v>
      </c>
      <c r="EE55" s="157" t="s">
        <v>626</v>
      </c>
      <c r="EF55" s="157" t="s">
        <v>627</v>
      </c>
      <c r="EG55" s="157" t="s">
        <v>628</v>
      </c>
      <c r="EH55" s="157" t="s">
        <v>629</v>
      </c>
      <c r="EI55" s="157" t="s">
        <v>630</v>
      </c>
      <c r="EJ55" s="157" t="s">
        <v>631</v>
      </c>
      <c r="EK55" s="157" t="s">
        <v>632</v>
      </c>
      <c r="EL55" s="157" t="s">
        <v>633</v>
      </c>
      <c r="EM55" s="157" t="s">
        <v>634</v>
      </c>
      <c r="EN55" s="157" t="s">
        <v>635</v>
      </c>
      <c r="EO55" s="157" t="s">
        <v>636</v>
      </c>
      <c r="EP55" s="157" t="s">
        <v>637</v>
      </c>
      <c r="EQ55" s="157" t="s">
        <v>638</v>
      </c>
      <c r="ER55" s="157" t="s">
        <v>639</v>
      </c>
      <c r="ES55" s="157" t="s">
        <v>640</v>
      </c>
      <c r="ET55" s="157" t="s">
        <v>641</v>
      </c>
      <c r="EU55" s="157" t="s">
        <v>642</v>
      </c>
      <c r="EV55" s="157" t="s">
        <v>643</v>
      </c>
      <c r="EW55" s="157" t="s">
        <v>644</v>
      </c>
      <c r="EX55" s="157" t="s">
        <v>645</v>
      </c>
      <c r="EY55" s="157" t="s">
        <v>646</v>
      </c>
      <c r="EZ55" s="157" t="s">
        <v>647</v>
      </c>
    </row>
    <row r="56" spans="2:157" ht="27" customHeight="1">
      <c r="B56" s="524" t="s">
        <v>204</v>
      </c>
      <c r="C56" s="525"/>
      <c r="D56" s="556" t="s">
        <v>648</v>
      </c>
      <c r="E56" s="557"/>
      <c r="F56" s="557"/>
      <c r="G56" s="557"/>
      <c r="H56" s="557"/>
      <c r="I56" s="557"/>
      <c r="J56" s="557"/>
      <c r="K56" s="557"/>
      <c r="L56" s="557"/>
      <c r="M56" s="557"/>
      <c r="N56" s="557"/>
      <c r="O56" s="557"/>
      <c r="P56" s="557"/>
      <c r="Q56" s="557"/>
      <c r="R56" s="557"/>
      <c r="S56" s="557"/>
      <c r="T56" s="557"/>
      <c r="U56" s="557"/>
      <c r="V56" s="557"/>
      <c r="W56" s="557"/>
      <c r="X56" s="557"/>
      <c r="Y56" s="557"/>
      <c r="Z56" s="557"/>
      <c r="AA56" s="557"/>
      <c r="AB56" s="557"/>
      <c r="AC56" s="557"/>
      <c r="AD56" s="557"/>
      <c r="AE56" s="558"/>
      <c r="AF56" s="556" t="s">
        <v>649</v>
      </c>
      <c r="AG56" s="557"/>
      <c r="AH56" s="557"/>
      <c r="AI56" s="557"/>
      <c r="AJ56" s="557"/>
      <c r="AK56" s="557"/>
      <c r="AL56" s="557"/>
      <c r="AM56" s="557"/>
      <c r="AN56" s="557"/>
      <c r="AO56" s="557"/>
      <c r="AP56" s="557"/>
      <c r="AQ56" s="558"/>
      <c r="AR56" s="556" t="s">
        <v>650</v>
      </c>
      <c r="AS56" s="557"/>
      <c r="AT56" s="557"/>
      <c r="AU56" s="557"/>
      <c r="AV56" s="557"/>
      <c r="AW56" s="557"/>
      <c r="AX56" s="557"/>
      <c r="AY56" s="557"/>
      <c r="AZ56" s="557"/>
      <c r="BA56" s="557"/>
      <c r="BB56" s="557"/>
      <c r="BC56" s="558"/>
      <c r="BD56" s="556" t="s">
        <v>651</v>
      </c>
      <c r="BE56" s="557"/>
      <c r="BF56" s="557"/>
      <c r="BG56" s="557"/>
      <c r="BH56" s="557"/>
      <c r="BI56" s="557"/>
      <c r="BJ56" s="557"/>
      <c r="BK56" s="557"/>
      <c r="BL56" s="557"/>
      <c r="BM56" s="557"/>
      <c r="BN56" s="557"/>
      <c r="BO56" s="558"/>
      <c r="BP56" s="559" t="s">
        <v>652</v>
      </c>
      <c r="BQ56" s="559"/>
      <c r="BR56" s="559"/>
      <c r="BS56" s="559"/>
      <c r="BT56" s="559"/>
      <c r="BU56" s="559"/>
      <c r="BV56" s="559"/>
      <c r="BW56" s="559"/>
      <c r="BX56" s="559"/>
      <c r="BY56" s="559"/>
      <c r="BZ56" s="559"/>
      <c r="CA56" s="559"/>
      <c r="CB56" s="556" t="s">
        <v>653</v>
      </c>
      <c r="CC56" s="557"/>
      <c r="CD56" s="557"/>
      <c r="CE56" s="557"/>
      <c r="CF56" s="557"/>
      <c r="CG56" s="557"/>
      <c r="CH56" s="557"/>
      <c r="CI56" s="557"/>
      <c r="CJ56" s="557"/>
      <c r="CK56" s="557"/>
      <c r="CL56" s="557"/>
      <c r="CM56" s="557"/>
      <c r="CN56" s="557"/>
      <c r="CO56" s="557"/>
      <c r="CP56" s="557"/>
      <c r="CQ56" s="557"/>
      <c r="CR56" s="557"/>
      <c r="CS56" s="557"/>
      <c r="CT56" s="557"/>
      <c r="CU56" s="557"/>
      <c r="CV56" s="557"/>
      <c r="CW56" s="557"/>
      <c r="CX56" s="557"/>
      <c r="CY56" s="557"/>
      <c r="CZ56" s="557"/>
      <c r="DA56" s="557"/>
      <c r="DB56" s="557"/>
      <c r="DC56" s="558"/>
      <c r="DD56" s="556" t="s">
        <v>654</v>
      </c>
      <c r="DE56" s="557"/>
      <c r="DF56" s="557"/>
      <c r="DG56" s="557"/>
      <c r="DH56" s="557"/>
      <c r="DI56" s="557"/>
      <c r="DJ56" s="557"/>
      <c r="DK56" s="557"/>
      <c r="DL56" s="557"/>
      <c r="DM56" s="557"/>
      <c r="DN56" s="557"/>
      <c r="DO56" s="558"/>
      <c r="DP56" s="556" t="s">
        <v>655</v>
      </c>
      <c r="DQ56" s="557"/>
      <c r="DR56" s="557"/>
      <c r="DS56" s="557"/>
      <c r="DT56" s="557"/>
      <c r="DU56" s="557"/>
      <c r="DV56" s="557"/>
      <c r="DW56" s="557"/>
      <c r="DX56" s="557"/>
      <c r="DY56" s="557"/>
      <c r="DZ56" s="557"/>
      <c r="EA56" s="558"/>
      <c r="EB56" s="556" t="s">
        <v>656</v>
      </c>
      <c r="EC56" s="557"/>
      <c r="ED56" s="557"/>
      <c r="EE56" s="557"/>
      <c r="EF56" s="557"/>
      <c r="EG56" s="557"/>
      <c r="EH56" s="557"/>
      <c r="EI56" s="557"/>
      <c r="EJ56" s="557"/>
      <c r="EK56" s="557"/>
      <c r="EL56" s="557"/>
      <c r="EM56" s="558"/>
      <c r="EN56" s="559" t="s">
        <v>657</v>
      </c>
      <c r="EO56" s="559"/>
      <c r="EP56" s="559"/>
      <c r="EQ56" s="559"/>
      <c r="ER56" s="559"/>
      <c r="ES56" s="559"/>
      <c r="ET56" s="559"/>
      <c r="EU56" s="559"/>
      <c r="EV56" s="559"/>
      <c r="EW56" s="559"/>
      <c r="EX56" s="559"/>
      <c r="EY56" s="559"/>
      <c r="EZ56" s="560" t="s">
        <v>371</v>
      </c>
    </row>
    <row r="57" spans="2:157" s="52" customFormat="1" ht="27" customHeight="1">
      <c r="B57" s="526"/>
      <c r="C57" s="527"/>
      <c r="D57" s="539" t="s">
        <v>225</v>
      </c>
      <c r="E57" s="540"/>
      <c r="F57" s="540"/>
      <c r="G57" s="541"/>
      <c r="H57" s="539" t="s">
        <v>658</v>
      </c>
      <c r="I57" s="541"/>
      <c r="J57" s="519" t="s">
        <v>231</v>
      </c>
      <c r="K57" s="542" t="s">
        <v>234</v>
      </c>
      <c r="L57" s="548"/>
      <c r="M57" s="548"/>
      <c r="N57" s="536"/>
      <c r="O57" s="549" t="s">
        <v>237</v>
      </c>
      <c r="P57" s="542" t="s">
        <v>240</v>
      </c>
      <c r="Q57" s="548"/>
      <c r="R57" s="536"/>
      <c r="S57" s="543" t="s">
        <v>479</v>
      </c>
      <c r="T57" s="518" t="s">
        <v>480</v>
      </c>
      <c r="U57" s="552" t="s">
        <v>664</v>
      </c>
      <c r="V57" s="552"/>
      <c r="W57" s="539" t="s">
        <v>660</v>
      </c>
      <c r="X57" s="540"/>
      <c r="Y57" s="541"/>
      <c r="Z57" s="542" t="s">
        <v>661</v>
      </c>
      <c r="AA57" s="536"/>
      <c r="AB57" s="539" t="s">
        <v>483</v>
      </c>
      <c r="AC57" s="540"/>
      <c r="AD57" s="541"/>
      <c r="AE57" s="549" t="s">
        <v>662</v>
      </c>
      <c r="AF57" s="549" t="s">
        <v>484</v>
      </c>
      <c r="AG57" s="554" t="s">
        <v>228</v>
      </c>
      <c r="AH57" s="552" t="s">
        <v>477</v>
      </c>
      <c r="AI57" s="552"/>
      <c r="AJ57" s="552"/>
      <c r="AK57" s="552" t="s">
        <v>478</v>
      </c>
      <c r="AL57" s="518" t="s">
        <v>485</v>
      </c>
      <c r="AM57" s="552" t="s">
        <v>481</v>
      </c>
      <c r="AN57" s="542" t="s">
        <v>661</v>
      </c>
      <c r="AO57" s="536"/>
      <c r="AP57" s="519" t="s">
        <v>483</v>
      </c>
      <c r="AQ57" s="549" t="s">
        <v>662</v>
      </c>
      <c r="AR57" s="549" t="s">
        <v>484</v>
      </c>
      <c r="AS57" s="552" t="s">
        <v>228</v>
      </c>
      <c r="AT57" s="552" t="s">
        <v>477</v>
      </c>
      <c r="AU57" s="552"/>
      <c r="AV57" s="552"/>
      <c r="AW57" s="552" t="s">
        <v>478</v>
      </c>
      <c r="AX57" s="549" t="s">
        <v>485</v>
      </c>
      <c r="AY57" s="549" t="s">
        <v>481</v>
      </c>
      <c r="AZ57" s="542" t="s">
        <v>661</v>
      </c>
      <c r="BA57" s="536"/>
      <c r="BB57" s="519" t="s">
        <v>483</v>
      </c>
      <c r="BC57" s="549" t="s">
        <v>663</v>
      </c>
      <c r="BD57" s="549" t="s">
        <v>484</v>
      </c>
      <c r="BE57" s="554" t="s">
        <v>228</v>
      </c>
      <c r="BF57" s="552" t="s">
        <v>477</v>
      </c>
      <c r="BG57" s="552"/>
      <c r="BH57" s="552"/>
      <c r="BI57" s="552" t="s">
        <v>478</v>
      </c>
      <c r="BJ57" s="519" t="s">
        <v>485</v>
      </c>
      <c r="BK57" s="552" t="s">
        <v>481</v>
      </c>
      <c r="BL57" s="542" t="s">
        <v>661</v>
      </c>
      <c r="BM57" s="536"/>
      <c r="BN57" s="519" t="s">
        <v>483</v>
      </c>
      <c r="BO57" s="549" t="s">
        <v>663</v>
      </c>
      <c r="BP57" s="549" t="s">
        <v>484</v>
      </c>
      <c r="BQ57" s="550" t="s">
        <v>228</v>
      </c>
      <c r="BR57" s="552" t="s">
        <v>477</v>
      </c>
      <c r="BS57" s="552"/>
      <c r="BT57" s="552"/>
      <c r="BU57" s="550" t="s">
        <v>478</v>
      </c>
      <c r="BV57" s="551" t="s">
        <v>485</v>
      </c>
      <c r="BW57" s="550" t="s">
        <v>481</v>
      </c>
      <c r="BX57" s="542" t="s">
        <v>661</v>
      </c>
      <c r="BY57" s="536"/>
      <c r="BZ57" s="519" t="s">
        <v>483</v>
      </c>
      <c r="CA57" s="552" t="s">
        <v>662</v>
      </c>
      <c r="CB57" s="539" t="s">
        <v>225</v>
      </c>
      <c r="CC57" s="540"/>
      <c r="CD57" s="540"/>
      <c r="CE57" s="541"/>
      <c r="CF57" s="539" t="s">
        <v>658</v>
      </c>
      <c r="CG57" s="541"/>
      <c r="CH57" s="519" t="s">
        <v>231</v>
      </c>
      <c r="CI57" s="539" t="s">
        <v>234</v>
      </c>
      <c r="CJ57" s="540"/>
      <c r="CK57" s="540"/>
      <c r="CL57" s="541"/>
      <c r="CM57" s="549" t="s">
        <v>237</v>
      </c>
      <c r="CN57" s="542" t="s">
        <v>240</v>
      </c>
      <c r="CO57" s="548"/>
      <c r="CP57" s="536"/>
      <c r="CQ57" s="543" t="s">
        <v>479</v>
      </c>
      <c r="CR57" s="518" t="s">
        <v>480</v>
      </c>
      <c r="CS57" s="552" t="s">
        <v>664</v>
      </c>
      <c r="CT57" s="552"/>
      <c r="CU57" s="539" t="s">
        <v>660</v>
      </c>
      <c r="CV57" s="540"/>
      <c r="CW57" s="541"/>
      <c r="CX57" s="542" t="s">
        <v>661</v>
      </c>
      <c r="CY57" s="536"/>
      <c r="CZ57" s="539" t="s">
        <v>483</v>
      </c>
      <c r="DA57" s="540"/>
      <c r="DB57" s="541"/>
      <c r="DC57" s="549" t="s">
        <v>662</v>
      </c>
      <c r="DD57" s="549" t="s">
        <v>484</v>
      </c>
      <c r="DE57" s="554" t="s">
        <v>228</v>
      </c>
      <c r="DF57" s="552" t="s">
        <v>477</v>
      </c>
      <c r="DG57" s="552"/>
      <c r="DH57" s="552"/>
      <c r="DI57" s="552" t="s">
        <v>478</v>
      </c>
      <c r="DJ57" s="518" t="s">
        <v>485</v>
      </c>
      <c r="DK57" s="552" t="s">
        <v>481</v>
      </c>
      <c r="DL57" s="542" t="s">
        <v>661</v>
      </c>
      <c r="DM57" s="536"/>
      <c r="DN57" s="519" t="s">
        <v>483</v>
      </c>
      <c r="DO57" s="549" t="s">
        <v>662</v>
      </c>
      <c r="DP57" s="549" t="s">
        <v>484</v>
      </c>
      <c r="DQ57" s="552" t="s">
        <v>228</v>
      </c>
      <c r="DR57" s="552" t="s">
        <v>477</v>
      </c>
      <c r="DS57" s="552"/>
      <c r="DT57" s="552"/>
      <c r="DU57" s="552" t="s">
        <v>478</v>
      </c>
      <c r="DV57" s="519" t="s">
        <v>485</v>
      </c>
      <c r="DW57" s="552" t="s">
        <v>481</v>
      </c>
      <c r="DX57" s="542" t="s">
        <v>661</v>
      </c>
      <c r="DY57" s="536"/>
      <c r="DZ57" s="519" t="s">
        <v>483</v>
      </c>
      <c r="EA57" s="549" t="s">
        <v>663</v>
      </c>
      <c r="EB57" s="549" t="s">
        <v>484</v>
      </c>
      <c r="EC57" s="554" t="s">
        <v>228</v>
      </c>
      <c r="ED57" s="552" t="s">
        <v>477</v>
      </c>
      <c r="EE57" s="552"/>
      <c r="EF57" s="552"/>
      <c r="EG57" s="552" t="s">
        <v>478</v>
      </c>
      <c r="EH57" s="518" t="s">
        <v>485</v>
      </c>
      <c r="EI57" s="552" t="s">
        <v>481</v>
      </c>
      <c r="EJ57" s="542" t="s">
        <v>661</v>
      </c>
      <c r="EK57" s="536"/>
      <c r="EL57" s="519" t="s">
        <v>483</v>
      </c>
      <c r="EM57" s="549" t="s">
        <v>663</v>
      </c>
      <c r="EN57" s="549" t="s">
        <v>484</v>
      </c>
      <c r="EO57" s="550" t="s">
        <v>228</v>
      </c>
      <c r="EP57" s="552" t="s">
        <v>477</v>
      </c>
      <c r="EQ57" s="552"/>
      <c r="ER57" s="552"/>
      <c r="ES57" s="550" t="s">
        <v>478</v>
      </c>
      <c r="ET57" s="551" t="s">
        <v>485</v>
      </c>
      <c r="EU57" s="550" t="s">
        <v>481</v>
      </c>
      <c r="EV57" s="542" t="s">
        <v>661</v>
      </c>
      <c r="EW57" s="536"/>
      <c r="EX57" s="519" t="s">
        <v>483</v>
      </c>
      <c r="EY57" s="552" t="s">
        <v>662</v>
      </c>
      <c r="EZ57" s="561"/>
    </row>
    <row r="58" spans="2:157" s="52" customFormat="1" ht="51" customHeight="1">
      <c r="B58" s="526"/>
      <c r="C58" s="527"/>
      <c r="D58" s="158" t="s">
        <v>665</v>
      </c>
      <c r="E58" s="158" t="s">
        <v>666</v>
      </c>
      <c r="F58" s="158" t="s">
        <v>667</v>
      </c>
      <c r="G58" s="158" t="s">
        <v>668</v>
      </c>
      <c r="H58" s="158" t="s">
        <v>669</v>
      </c>
      <c r="I58" s="158" t="s">
        <v>670</v>
      </c>
      <c r="J58" s="520"/>
      <c r="K58" s="158" t="s">
        <v>671</v>
      </c>
      <c r="L58" s="158" t="s">
        <v>672</v>
      </c>
      <c r="M58" s="158" t="s">
        <v>673</v>
      </c>
      <c r="N58" s="158" t="s">
        <v>674</v>
      </c>
      <c r="O58" s="550"/>
      <c r="P58" s="158" t="s">
        <v>675</v>
      </c>
      <c r="Q58" s="353" t="s">
        <v>676</v>
      </c>
      <c r="R58" s="158" t="s">
        <v>677</v>
      </c>
      <c r="S58" s="544"/>
      <c r="T58" s="518"/>
      <c r="U58" s="354" t="s">
        <v>678</v>
      </c>
      <c r="V58" s="143" t="s">
        <v>679</v>
      </c>
      <c r="W58" s="158" t="s">
        <v>680</v>
      </c>
      <c r="X58" s="158" t="s">
        <v>681</v>
      </c>
      <c r="Y58" s="158" t="s">
        <v>674</v>
      </c>
      <c r="Z58" s="353" t="s">
        <v>386</v>
      </c>
      <c r="AA58" s="353" t="s">
        <v>387</v>
      </c>
      <c r="AB58" s="145" t="s">
        <v>682</v>
      </c>
      <c r="AC58" s="158" t="s">
        <v>683</v>
      </c>
      <c r="AD58" s="158" t="s">
        <v>674</v>
      </c>
      <c r="AE58" s="550"/>
      <c r="AF58" s="550"/>
      <c r="AG58" s="555"/>
      <c r="AH58" s="353" t="s">
        <v>231</v>
      </c>
      <c r="AI58" s="353" t="s">
        <v>234</v>
      </c>
      <c r="AJ58" s="158" t="s">
        <v>487</v>
      </c>
      <c r="AK58" s="552"/>
      <c r="AL58" s="518"/>
      <c r="AM58" s="552"/>
      <c r="AN58" s="353" t="s">
        <v>386</v>
      </c>
      <c r="AO58" s="353" t="s">
        <v>387</v>
      </c>
      <c r="AP58" s="520"/>
      <c r="AQ58" s="550"/>
      <c r="AR58" s="550"/>
      <c r="AS58" s="552"/>
      <c r="AT58" s="353" t="s">
        <v>231</v>
      </c>
      <c r="AU58" s="353" t="s">
        <v>234</v>
      </c>
      <c r="AV58" s="158" t="s">
        <v>487</v>
      </c>
      <c r="AW58" s="552"/>
      <c r="AX58" s="550"/>
      <c r="AY58" s="550"/>
      <c r="AZ58" s="353" t="s">
        <v>386</v>
      </c>
      <c r="BA58" s="353" t="s">
        <v>387</v>
      </c>
      <c r="BB58" s="520"/>
      <c r="BC58" s="550"/>
      <c r="BD58" s="550"/>
      <c r="BE58" s="555"/>
      <c r="BF58" s="353" t="s">
        <v>231</v>
      </c>
      <c r="BG58" s="353" t="s">
        <v>234</v>
      </c>
      <c r="BH58" s="158" t="s">
        <v>487</v>
      </c>
      <c r="BI58" s="552"/>
      <c r="BJ58" s="520"/>
      <c r="BK58" s="552"/>
      <c r="BL58" s="353" t="s">
        <v>386</v>
      </c>
      <c r="BM58" s="353" t="s">
        <v>387</v>
      </c>
      <c r="BN58" s="520"/>
      <c r="BO58" s="550"/>
      <c r="BP58" s="550"/>
      <c r="BQ58" s="552"/>
      <c r="BR58" s="353" t="s">
        <v>231</v>
      </c>
      <c r="BS58" s="353" t="s">
        <v>234</v>
      </c>
      <c r="BT58" s="158" t="s">
        <v>487</v>
      </c>
      <c r="BU58" s="552"/>
      <c r="BV58" s="520"/>
      <c r="BW58" s="552"/>
      <c r="BX58" s="353" t="s">
        <v>386</v>
      </c>
      <c r="BY58" s="353" t="s">
        <v>387</v>
      </c>
      <c r="BZ58" s="520"/>
      <c r="CA58" s="552"/>
      <c r="CB58" s="158" t="s">
        <v>665</v>
      </c>
      <c r="CC58" s="158" t="s">
        <v>666</v>
      </c>
      <c r="CD58" s="158" t="s">
        <v>667</v>
      </c>
      <c r="CE58" s="158" t="s">
        <v>668</v>
      </c>
      <c r="CF58" s="158" t="s">
        <v>669</v>
      </c>
      <c r="CG58" s="158" t="s">
        <v>670</v>
      </c>
      <c r="CH58" s="520"/>
      <c r="CI58" s="158" t="s">
        <v>671</v>
      </c>
      <c r="CJ58" s="158" t="s">
        <v>672</v>
      </c>
      <c r="CK58" s="158" t="s">
        <v>673</v>
      </c>
      <c r="CL58" s="158" t="s">
        <v>674</v>
      </c>
      <c r="CM58" s="550"/>
      <c r="CN58" s="158" t="s">
        <v>675</v>
      </c>
      <c r="CO58" s="158" t="s">
        <v>676</v>
      </c>
      <c r="CP58" s="158" t="s">
        <v>677</v>
      </c>
      <c r="CQ58" s="544"/>
      <c r="CR58" s="518"/>
      <c r="CS58" s="353" t="s">
        <v>678</v>
      </c>
      <c r="CT58" s="158" t="s">
        <v>679</v>
      </c>
      <c r="CU58" s="158" t="s">
        <v>680</v>
      </c>
      <c r="CV58" s="158" t="s">
        <v>681</v>
      </c>
      <c r="CW58" s="158" t="s">
        <v>674</v>
      </c>
      <c r="CX58" s="353" t="s">
        <v>386</v>
      </c>
      <c r="CY58" s="353" t="s">
        <v>387</v>
      </c>
      <c r="CZ58" s="145" t="s">
        <v>682</v>
      </c>
      <c r="DA58" s="158" t="s">
        <v>683</v>
      </c>
      <c r="DB58" s="158" t="s">
        <v>674</v>
      </c>
      <c r="DC58" s="550"/>
      <c r="DD58" s="550"/>
      <c r="DE58" s="555"/>
      <c r="DF58" s="353" t="s">
        <v>231</v>
      </c>
      <c r="DG58" s="353" t="s">
        <v>234</v>
      </c>
      <c r="DH58" s="158" t="s">
        <v>487</v>
      </c>
      <c r="DI58" s="552"/>
      <c r="DJ58" s="518"/>
      <c r="DK58" s="552"/>
      <c r="DL58" s="353" t="s">
        <v>386</v>
      </c>
      <c r="DM58" s="353" t="s">
        <v>387</v>
      </c>
      <c r="DN58" s="520"/>
      <c r="DO58" s="550"/>
      <c r="DP58" s="550"/>
      <c r="DQ58" s="552"/>
      <c r="DR58" s="353" t="s">
        <v>231</v>
      </c>
      <c r="DS58" s="353" t="s">
        <v>234</v>
      </c>
      <c r="DT58" s="158" t="s">
        <v>487</v>
      </c>
      <c r="DU58" s="552"/>
      <c r="DV58" s="520"/>
      <c r="DW58" s="552"/>
      <c r="DX58" s="353" t="s">
        <v>386</v>
      </c>
      <c r="DY58" s="353" t="s">
        <v>387</v>
      </c>
      <c r="DZ58" s="520"/>
      <c r="EA58" s="550"/>
      <c r="EB58" s="550"/>
      <c r="EC58" s="555"/>
      <c r="ED58" s="353" t="s">
        <v>231</v>
      </c>
      <c r="EE58" s="353" t="s">
        <v>234</v>
      </c>
      <c r="EF58" s="158" t="s">
        <v>487</v>
      </c>
      <c r="EG58" s="552"/>
      <c r="EH58" s="518"/>
      <c r="EI58" s="552"/>
      <c r="EJ58" s="353" t="s">
        <v>386</v>
      </c>
      <c r="EK58" s="353" t="s">
        <v>387</v>
      </c>
      <c r="EL58" s="520"/>
      <c r="EM58" s="550"/>
      <c r="EN58" s="550"/>
      <c r="EO58" s="552"/>
      <c r="EP58" s="353" t="s">
        <v>231</v>
      </c>
      <c r="EQ58" s="353" t="s">
        <v>234</v>
      </c>
      <c r="ER58" s="158" t="s">
        <v>487</v>
      </c>
      <c r="ES58" s="552"/>
      <c r="ET58" s="520"/>
      <c r="EU58" s="552"/>
      <c r="EV58" s="353" t="s">
        <v>386</v>
      </c>
      <c r="EW58" s="353" t="s">
        <v>387</v>
      </c>
      <c r="EX58" s="520"/>
      <c r="EY58" s="552"/>
      <c r="EZ58" s="562"/>
    </row>
    <row r="59" spans="2:157">
      <c r="B59" s="528"/>
      <c r="C59" s="529"/>
      <c r="D59" s="159" t="s">
        <v>489</v>
      </c>
      <c r="E59" s="159" t="s">
        <v>489</v>
      </c>
      <c r="F59" s="159" t="s">
        <v>489</v>
      </c>
      <c r="G59" s="159" t="s">
        <v>489</v>
      </c>
      <c r="H59" s="159" t="s">
        <v>489</v>
      </c>
      <c r="I59" s="159" t="s">
        <v>489</v>
      </c>
      <c r="J59" s="159" t="s">
        <v>489</v>
      </c>
      <c r="K59" s="159" t="s">
        <v>489</v>
      </c>
      <c r="L59" s="159" t="s">
        <v>489</v>
      </c>
      <c r="M59" s="159" t="s">
        <v>489</v>
      </c>
      <c r="N59" s="159" t="s">
        <v>489</v>
      </c>
      <c r="O59" s="159" t="s">
        <v>489</v>
      </c>
      <c r="P59" s="159" t="s">
        <v>489</v>
      </c>
      <c r="Q59" s="159"/>
      <c r="R59" s="159" t="s">
        <v>489</v>
      </c>
      <c r="S59" s="159" t="s">
        <v>489</v>
      </c>
      <c r="T59" s="159" t="s">
        <v>489</v>
      </c>
      <c r="U59" s="159" t="s">
        <v>489</v>
      </c>
      <c r="V59" s="159" t="s">
        <v>489</v>
      </c>
      <c r="W59" s="159" t="s">
        <v>489</v>
      </c>
      <c r="X59" s="159" t="s">
        <v>489</v>
      </c>
      <c r="Y59" s="159" t="s">
        <v>489</v>
      </c>
      <c r="Z59" s="159" t="s">
        <v>489</v>
      </c>
      <c r="AA59" s="159" t="s">
        <v>489</v>
      </c>
      <c r="AB59" s="159" t="s">
        <v>489</v>
      </c>
      <c r="AC59" s="159" t="s">
        <v>489</v>
      </c>
      <c r="AD59" s="159" t="s">
        <v>489</v>
      </c>
      <c r="AE59" s="159" t="s">
        <v>489</v>
      </c>
      <c r="AF59" s="159" t="s">
        <v>489</v>
      </c>
      <c r="AG59" s="159" t="s">
        <v>489</v>
      </c>
      <c r="AH59" s="159" t="s">
        <v>489</v>
      </c>
      <c r="AI59" s="159" t="s">
        <v>489</v>
      </c>
      <c r="AJ59" s="159" t="s">
        <v>489</v>
      </c>
      <c r="AK59" s="159" t="s">
        <v>489</v>
      </c>
      <c r="AL59" s="159" t="s">
        <v>489</v>
      </c>
      <c r="AM59" s="159" t="s">
        <v>489</v>
      </c>
      <c r="AN59" s="159" t="s">
        <v>489</v>
      </c>
      <c r="AO59" s="159" t="s">
        <v>489</v>
      </c>
      <c r="AP59" s="159" t="s">
        <v>489</v>
      </c>
      <c r="AQ59" s="159" t="s">
        <v>489</v>
      </c>
      <c r="AR59" s="159" t="s">
        <v>489</v>
      </c>
      <c r="AS59" s="159" t="s">
        <v>489</v>
      </c>
      <c r="AT59" s="159" t="s">
        <v>489</v>
      </c>
      <c r="AU59" s="159" t="s">
        <v>489</v>
      </c>
      <c r="AV59" s="159" t="s">
        <v>489</v>
      </c>
      <c r="AW59" s="159" t="s">
        <v>489</v>
      </c>
      <c r="AX59" s="159" t="s">
        <v>489</v>
      </c>
      <c r="AY59" s="159" t="s">
        <v>489</v>
      </c>
      <c r="AZ59" s="350" t="s">
        <v>489</v>
      </c>
      <c r="BA59" s="350" t="s">
        <v>489</v>
      </c>
      <c r="BB59" s="350" t="s">
        <v>489</v>
      </c>
      <c r="BC59" s="159" t="s">
        <v>489</v>
      </c>
      <c r="BD59" s="159" t="s">
        <v>489</v>
      </c>
      <c r="BE59" s="159" t="s">
        <v>489</v>
      </c>
      <c r="BF59" s="159" t="s">
        <v>489</v>
      </c>
      <c r="BG59" s="159" t="s">
        <v>489</v>
      </c>
      <c r="BH59" s="159" t="s">
        <v>489</v>
      </c>
      <c r="BI59" s="159" t="s">
        <v>489</v>
      </c>
      <c r="BJ59" s="159" t="s">
        <v>489</v>
      </c>
      <c r="BK59" s="159" t="s">
        <v>489</v>
      </c>
      <c r="BL59" s="350" t="s">
        <v>489</v>
      </c>
      <c r="BM59" s="350" t="s">
        <v>489</v>
      </c>
      <c r="BN59" s="350" t="s">
        <v>489</v>
      </c>
      <c r="BO59" s="159" t="s">
        <v>489</v>
      </c>
      <c r="BP59" s="159" t="s">
        <v>489</v>
      </c>
      <c r="BQ59" s="159" t="s">
        <v>489</v>
      </c>
      <c r="BR59" s="159" t="s">
        <v>489</v>
      </c>
      <c r="BS59" s="159" t="s">
        <v>489</v>
      </c>
      <c r="BT59" s="159" t="s">
        <v>489</v>
      </c>
      <c r="BU59" s="159" t="s">
        <v>489</v>
      </c>
      <c r="BV59" s="159" t="s">
        <v>489</v>
      </c>
      <c r="BW59" s="159" t="s">
        <v>489</v>
      </c>
      <c r="BX59" s="350" t="s">
        <v>489</v>
      </c>
      <c r="BY59" s="350" t="s">
        <v>489</v>
      </c>
      <c r="BZ59" s="350" t="s">
        <v>489</v>
      </c>
      <c r="CA59" s="159" t="s">
        <v>489</v>
      </c>
      <c r="CB59" s="159" t="s">
        <v>489</v>
      </c>
      <c r="CC59" s="159" t="s">
        <v>489</v>
      </c>
      <c r="CD59" s="159" t="s">
        <v>489</v>
      </c>
      <c r="CE59" s="159" t="s">
        <v>489</v>
      </c>
      <c r="CF59" s="159" t="s">
        <v>489</v>
      </c>
      <c r="CG59" s="159" t="s">
        <v>489</v>
      </c>
      <c r="CH59" s="159" t="s">
        <v>489</v>
      </c>
      <c r="CI59" s="159" t="s">
        <v>489</v>
      </c>
      <c r="CJ59" s="159" t="s">
        <v>489</v>
      </c>
      <c r="CK59" s="159" t="s">
        <v>489</v>
      </c>
      <c r="CL59" s="159" t="s">
        <v>489</v>
      </c>
      <c r="CM59" s="159" t="s">
        <v>489</v>
      </c>
      <c r="CN59" s="159" t="s">
        <v>489</v>
      </c>
      <c r="CO59" s="159" t="s">
        <v>489</v>
      </c>
      <c r="CP59" s="159" t="s">
        <v>489</v>
      </c>
      <c r="CQ59" s="159" t="s">
        <v>489</v>
      </c>
      <c r="CR59" s="159" t="s">
        <v>489</v>
      </c>
      <c r="CS59" s="159" t="s">
        <v>489</v>
      </c>
      <c r="CT59" s="159" t="s">
        <v>489</v>
      </c>
      <c r="CU59" s="159" t="s">
        <v>489</v>
      </c>
      <c r="CV59" s="159" t="s">
        <v>489</v>
      </c>
      <c r="CW59" s="159" t="s">
        <v>489</v>
      </c>
      <c r="CX59" s="159" t="s">
        <v>489</v>
      </c>
      <c r="CY59" s="159" t="s">
        <v>489</v>
      </c>
      <c r="CZ59" s="159" t="s">
        <v>489</v>
      </c>
      <c r="DA59" s="159" t="s">
        <v>489</v>
      </c>
      <c r="DB59" s="159" t="s">
        <v>489</v>
      </c>
      <c r="DC59" s="159" t="s">
        <v>489</v>
      </c>
      <c r="DD59" s="159" t="s">
        <v>489</v>
      </c>
      <c r="DE59" s="159" t="s">
        <v>489</v>
      </c>
      <c r="DF59" s="159" t="s">
        <v>489</v>
      </c>
      <c r="DG59" s="159" t="s">
        <v>489</v>
      </c>
      <c r="DH59" s="159" t="s">
        <v>489</v>
      </c>
      <c r="DI59" s="159" t="s">
        <v>489</v>
      </c>
      <c r="DJ59" s="159" t="s">
        <v>489</v>
      </c>
      <c r="DK59" s="159" t="s">
        <v>489</v>
      </c>
      <c r="DL59" s="350" t="s">
        <v>489</v>
      </c>
      <c r="DM59" s="350" t="s">
        <v>489</v>
      </c>
      <c r="DN59" s="350" t="s">
        <v>489</v>
      </c>
      <c r="DO59" s="159" t="s">
        <v>489</v>
      </c>
      <c r="DP59" s="159" t="s">
        <v>489</v>
      </c>
      <c r="DQ59" s="159" t="s">
        <v>489</v>
      </c>
      <c r="DR59" s="159" t="s">
        <v>489</v>
      </c>
      <c r="DS59" s="159" t="s">
        <v>489</v>
      </c>
      <c r="DT59" s="159" t="s">
        <v>489</v>
      </c>
      <c r="DU59" s="159" t="s">
        <v>489</v>
      </c>
      <c r="DV59" s="159" t="s">
        <v>489</v>
      </c>
      <c r="DW59" s="159" t="s">
        <v>489</v>
      </c>
      <c r="DX59" s="350" t="s">
        <v>489</v>
      </c>
      <c r="DY59" s="350" t="s">
        <v>489</v>
      </c>
      <c r="DZ59" s="350" t="s">
        <v>489</v>
      </c>
      <c r="EA59" s="159" t="s">
        <v>489</v>
      </c>
      <c r="EB59" s="159" t="s">
        <v>489</v>
      </c>
      <c r="EC59" s="159" t="s">
        <v>489</v>
      </c>
      <c r="ED59" s="159" t="s">
        <v>489</v>
      </c>
      <c r="EE59" s="159" t="s">
        <v>489</v>
      </c>
      <c r="EF59" s="159" t="s">
        <v>489</v>
      </c>
      <c r="EG59" s="159" t="s">
        <v>489</v>
      </c>
      <c r="EH59" s="159" t="s">
        <v>489</v>
      </c>
      <c r="EI59" s="159" t="s">
        <v>489</v>
      </c>
      <c r="EJ59" s="350" t="s">
        <v>489</v>
      </c>
      <c r="EK59" s="350" t="s">
        <v>489</v>
      </c>
      <c r="EL59" s="350" t="s">
        <v>489</v>
      </c>
      <c r="EM59" s="159" t="s">
        <v>489</v>
      </c>
      <c r="EN59" s="159" t="s">
        <v>489</v>
      </c>
      <c r="EO59" s="159" t="s">
        <v>489</v>
      </c>
      <c r="EP59" s="159" t="s">
        <v>489</v>
      </c>
      <c r="EQ59" s="159" t="s">
        <v>489</v>
      </c>
      <c r="ER59" s="159" t="s">
        <v>489</v>
      </c>
      <c r="ES59" s="159" t="s">
        <v>489</v>
      </c>
      <c r="ET59" s="159" t="s">
        <v>489</v>
      </c>
      <c r="EU59" s="159" t="s">
        <v>489</v>
      </c>
      <c r="EV59" s="350" t="s">
        <v>489</v>
      </c>
      <c r="EW59" s="350" t="s">
        <v>489</v>
      </c>
      <c r="EX59" s="350" t="s">
        <v>489</v>
      </c>
      <c r="EY59" s="159" t="s">
        <v>489</v>
      </c>
      <c r="EZ59" s="159" t="s">
        <v>489</v>
      </c>
    </row>
    <row r="60" spans="2:157" ht="27" customHeight="1">
      <c r="B60" s="372" t="s">
        <v>726</v>
      </c>
      <c r="C60" s="343"/>
      <c r="D60" s="152"/>
      <c r="E60" s="152"/>
      <c r="F60" s="152"/>
      <c r="G60" s="152"/>
      <c r="H60" s="152"/>
      <c r="I60" s="152"/>
      <c r="J60" s="152"/>
      <c r="K60" s="152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2"/>
      <c r="Z60" s="152"/>
      <c r="AA60" s="152"/>
      <c r="AB60" s="152"/>
      <c r="AC60" s="152"/>
      <c r="AD60" s="152"/>
      <c r="AE60" s="152"/>
      <c r="AF60" s="152"/>
      <c r="AG60" s="152"/>
      <c r="AH60" s="152"/>
      <c r="AI60" s="152"/>
      <c r="AJ60" s="152"/>
      <c r="AK60" s="152"/>
      <c r="AL60" s="152"/>
      <c r="AM60" s="152"/>
      <c r="AN60" s="152"/>
      <c r="AO60" s="152"/>
      <c r="AP60" s="152"/>
      <c r="AQ60" s="152"/>
      <c r="AR60" s="152"/>
      <c r="AS60" s="152"/>
      <c r="AT60" s="152"/>
      <c r="AU60" s="152"/>
      <c r="AV60" s="152"/>
      <c r="AW60" s="152"/>
      <c r="AX60" s="152"/>
      <c r="AY60" s="152"/>
      <c r="AZ60" s="152"/>
      <c r="BA60" s="152"/>
      <c r="BB60" s="152"/>
      <c r="BC60" s="152"/>
      <c r="BD60" s="152"/>
      <c r="BE60" s="152"/>
      <c r="BF60" s="152"/>
      <c r="BG60" s="152"/>
      <c r="BH60" s="152"/>
      <c r="BI60" s="152"/>
      <c r="BJ60" s="152"/>
      <c r="BK60" s="152"/>
      <c r="BL60" s="152"/>
      <c r="BM60" s="152"/>
      <c r="BN60" s="152"/>
      <c r="BO60" s="152"/>
      <c r="BP60" s="152"/>
      <c r="BQ60" s="152"/>
      <c r="BR60" s="152"/>
      <c r="BS60" s="152"/>
      <c r="BT60" s="152"/>
      <c r="BU60" s="152"/>
      <c r="BV60" s="152"/>
      <c r="BW60" s="152"/>
      <c r="BX60" s="152"/>
      <c r="BY60" s="152"/>
      <c r="BZ60" s="152"/>
      <c r="CA60" s="152"/>
      <c r="CB60" s="152"/>
      <c r="CC60" s="152"/>
      <c r="CD60" s="152"/>
      <c r="CE60" s="152"/>
      <c r="CF60" s="152"/>
      <c r="CG60" s="152"/>
      <c r="CH60" s="152"/>
      <c r="CI60" s="152"/>
      <c r="CJ60" s="152"/>
      <c r="CK60" s="152"/>
      <c r="CL60" s="152"/>
      <c r="CM60" s="152"/>
      <c r="CN60" s="152"/>
      <c r="CO60" s="152"/>
      <c r="CP60" s="152"/>
      <c r="CQ60" s="152"/>
      <c r="CR60" s="152"/>
      <c r="CS60" s="152"/>
      <c r="CT60" s="152"/>
      <c r="CU60" s="152"/>
      <c r="CV60" s="152"/>
      <c r="CW60" s="152"/>
      <c r="CX60" s="152"/>
      <c r="CY60" s="152"/>
      <c r="CZ60" s="152"/>
      <c r="DA60" s="152"/>
      <c r="DB60" s="152"/>
      <c r="DC60" s="152"/>
      <c r="DD60" s="152"/>
      <c r="DE60" s="152"/>
      <c r="DF60" s="152"/>
      <c r="DG60" s="152"/>
      <c r="DH60" s="152"/>
      <c r="DI60" s="152"/>
      <c r="DJ60" s="152"/>
      <c r="DK60" s="152"/>
      <c r="DL60" s="152"/>
      <c r="DM60" s="152"/>
      <c r="DN60" s="152"/>
      <c r="DO60" s="152"/>
      <c r="DP60" s="152"/>
      <c r="DQ60" s="152"/>
      <c r="DR60" s="152"/>
      <c r="DS60" s="152"/>
      <c r="DT60" s="152"/>
      <c r="DU60" s="152"/>
      <c r="DV60" s="152"/>
      <c r="DW60" s="152"/>
      <c r="DX60" s="152"/>
      <c r="DY60" s="152"/>
      <c r="DZ60" s="152"/>
      <c r="EA60" s="152"/>
      <c r="EB60" s="152"/>
      <c r="EC60" s="152"/>
      <c r="ED60" s="152"/>
      <c r="EE60" s="152"/>
      <c r="EF60" s="152"/>
      <c r="EG60" s="152"/>
      <c r="EH60" s="152"/>
      <c r="EI60" s="152"/>
      <c r="EJ60" s="152"/>
      <c r="EK60" s="152"/>
      <c r="EL60" s="152"/>
      <c r="EM60" s="152"/>
      <c r="EN60" s="152"/>
      <c r="EO60" s="152"/>
      <c r="EP60" s="152"/>
      <c r="EQ60" s="152"/>
      <c r="ER60" s="152"/>
      <c r="ES60" s="152"/>
      <c r="ET60" s="152"/>
      <c r="EU60" s="152"/>
      <c r="EV60" s="152"/>
      <c r="EW60" s="152"/>
      <c r="EX60" s="152"/>
      <c r="EY60" s="152"/>
      <c r="EZ60" s="152"/>
    </row>
    <row r="61" spans="2:157" ht="27" customHeight="1">
      <c r="B61" s="373" t="s">
        <v>727</v>
      </c>
      <c r="C61" s="377" t="s">
        <v>728</v>
      </c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  <c r="V61" s="147"/>
      <c r="W61" s="147"/>
      <c r="X61" s="147"/>
      <c r="Y61" s="147"/>
      <c r="Z61" s="147"/>
      <c r="AA61" s="147"/>
      <c r="AB61" s="147"/>
      <c r="AC61" s="147"/>
      <c r="AD61" s="147"/>
      <c r="AE61" s="148">
        <f>SUM(D61:AD61)</f>
        <v>0</v>
      </c>
      <c r="AF61" s="147"/>
      <c r="AG61" s="147"/>
      <c r="AH61" s="147"/>
      <c r="AI61" s="147"/>
      <c r="AJ61" s="147"/>
      <c r="AK61" s="147"/>
      <c r="AL61" s="147"/>
      <c r="AM61" s="147"/>
      <c r="AN61" s="147"/>
      <c r="AO61" s="147"/>
      <c r="AP61" s="147"/>
      <c r="AQ61" s="148">
        <f>SUM(AF61:AP61)</f>
        <v>0</v>
      </c>
      <c r="AR61" s="147"/>
      <c r="AS61" s="147"/>
      <c r="AT61" s="147"/>
      <c r="AU61" s="147"/>
      <c r="AV61" s="147"/>
      <c r="AW61" s="147"/>
      <c r="AX61" s="147"/>
      <c r="AY61" s="147"/>
      <c r="AZ61" s="147"/>
      <c r="BA61" s="147"/>
      <c r="BB61" s="147"/>
      <c r="BC61" s="148">
        <f>SUM(AR61:BB61)</f>
        <v>0</v>
      </c>
      <c r="BD61" s="152"/>
      <c r="BE61" s="152"/>
      <c r="BF61" s="152"/>
      <c r="BG61" s="152"/>
      <c r="BH61" s="152"/>
      <c r="BI61" s="152"/>
      <c r="BJ61" s="152"/>
      <c r="BK61" s="152"/>
      <c r="BL61" s="152"/>
      <c r="BM61" s="152"/>
      <c r="BN61" s="152"/>
      <c r="BO61" s="153"/>
      <c r="BP61" s="152"/>
      <c r="BQ61" s="152"/>
      <c r="BR61" s="152"/>
      <c r="BS61" s="152"/>
      <c r="BT61" s="152"/>
      <c r="BU61" s="152"/>
      <c r="BV61" s="152"/>
      <c r="BW61" s="152"/>
      <c r="BX61" s="152"/>
      <c r="BY61" s="152"/>
      <c r="BZ61" s="152"/>
      <c r="CA61" s="153"/>
      <c r="CB61" s="147"/>
      <c r="CC61" s="147"/>
      <c r="CD61" s="147"/>
      <c r="CE61" s="147"/>
      <c r="CF61" s="147"/>
      <c r="CG61" s="147"/>
      <c r="CH61" s="147"/>
      <c r="CI61" s="147"/>
      <c r="CJ61" s="147"/>
      <c r="CK61" s="147"/>
      <c r="CL61" s="147"/>
      <c r="CM61" s="147"/>
      <c r="CN61" s="147"/>
      <c r="CO61" s="147"/>
      <c r="CP61" s="147"/>
      <c r="CQ61" s="147"/>
      <c r="CR61" s="147"/>
      <c r="CS61" s="147"/>
      <c r="CT61" s="147"/>
      <c r="CU61" s="147"/>
      <c r="CV61" s="147"/>
      <c r="CW61" s="147"/>
      <c r="CX61" s="147"/>
      <c r="CY61" s="147"/>
      <c r="CZ61" s="147"/>
      <c r="DA61" s="147"/>
      <c r="DB61" s="147"/>
      <c r="DC61" s="148">
        <f>SUM(CB61:DB61)</f>
        <v>0</v>
      </c>
      <c r="DD61" s="147"/>
      <c r="DE61" s="147"/>
      <c r="DF61" s="147"/>
      <c r="DG61" s="147"/>
      <c r="DH61" s="147"/>
      <c r="DI61" s="147"/>
      <c r="DJ61" s="147"/>
      <c r="DK61" s="147"/>
      <c r="DL61" s="147"/>
      <c r="DM61" s="147"/>
      <c r="DN61" s="147"/>
      <c r="DO61" s="148">
        <f>SUM(DD61:DN61)</f>
        <v>0</v>
      </c>
      <c r="DP61" s="147"/>
      <c r="DQ61" s="147"/>
      <c r="DR61" s="147"/>
      <c r="DS61" s="147"/>
      <c r="DT61" s="147"/>
      <c r="DU61" s="147"/>
      <c r="DV61" s="147"/>
      <c r="DW61" s="147"/>
      <c r="DX61" s="147"/>
      <c r="DY61" s="147"/>
      <c r="DZ61" s="147"/>
      <c r="EA61" s="148">
        <f>SUM(DP61:DZ61)</f>
        <v>0</v>
      </c>
      <c r="EB61" s="152"/>
      <c r="EC61" s="152"/>
      <c r="ED61" s="152"/>
      <c r="EE61" s="152"/>
      <c r="EF61" s="152"/>
      <c r="EG61" s="152"/>
      <c r="EH61" s="152"/>
      <c r="EI61" s="152"/>
      <c r="EJ61" s="152"/>
      <c r="EK61" s="152"/>
      <c r="EL61" s="152"/>
      <c r="EM61" s="153"/>
      <c r="EN61" s="152"/>
      <c r="EO61" s="152"/>
      <c r="EP61" s="152"/>
      <c r="EQ61" s="152"/>
      <c r="ER61" s="152"/>
      <c r="ES61" s="152"/>
      <c r="ET61" s="152"/>
      <c r="EU61" s="152"/>
      <c r="EV61" s="152"/>
      <c r="EW61" s="152"/>
      <c r="EX61" s="152"/>
      <c r="EY61" s="153"/>
      <c r="EZ61" s="150">
        <f>SUM(AE61,AQ61,BC61,BO61,CA61,DC61,DO61,EA61,EM61,EY61)</f>
        <v>0</v>
      </c>
    </row>
    <row r="62" spans="2:157" ht="27" customHeight="1">
      <c r="B62" s="373" t="s">
        <v>729</v>
      </c>
      <c r="C62" s="377" t="s">
        <v>730</v>
      </c>
      <c r="D62" s="147"/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7"/>
      <c r="AE62" s="148">
        <f>SUM(D62:AD62)</f>
        <v>0</v>
      </c>
      <c r="AF62" s="147"/>
      <c r="AG62" s="147"/>
      <c r="AH62" s="147"/>
      <c r="AI62" s="147"/>
      <c r="AJ62" s="147"/>
      <c r="AK62" s="147"/>
      <c r="AL62" s="147"/>
      <c r="AM62" s="147"/>
      <c r="AN62" s="147"/>
      <c r="AO62" s="147"/>
      <c r="AP62" s="147"/>
      <c r="AQ62" s="148">
        <f>SUM(AF62:AP62)</f>
        <v>0</v>
      </c>
      <c r="AR62" s="147"/>
      <c r="AS62" s="147"/>
      <c r="AT62" s="147"/>
      <c r="AU62" s="147"/>
      <c r="AV62" s="147"/>
      <c r="AW62" s="147"/>
      <c r="AX62" s="147"/>
      <c r="AY62" s="147"/>
      <c r="AZ62" s="147"/>
      <c r="BA62" s="147"/>
      <c r="BB62" s="147"/>
      <c r="BC62" s="148">
        <f>SUM(AR62:BB62)</f>
        <v>0</v>
      </c>
      <c r="BD62" s="152"/>
      <c r="BE62" s="152"/>
      <c r="BF62" s="152"/>
      <c r="BG62" s="152"/>
      <c r="BH62" s="152"/>
      <c r="BI62" s="152"/>
      <c r="BJ62" s="152"/>
      <c r="BK62" s="152"/>
      <c r="BL62" s="152"/>
      <c r="BM62" s="152"/>
      <c r="BN62" s="152"/>
      <c r="BO62" s="153"/>
      <c r="BP62" s="152"/>
      <c r="BQ62" s="152"/>
      <c r="BR62" s="152"/>
      <c r="BS62" s="152"/>
      <c r="BT62" s="152"/>
      <c r="BU62" s="152"/>
      <c r="BV62" s="152"/>
      <c r="BW62" s="152"/>
      <c r="BX62" s="152"/>
      <c r="BY62" s="152"/>
      <c r="BZ62" s="152"/>
      <c r="CA62" s="153"/>
      <c r="CB62" s="147"/>
      <c r="CC62" s="147"/>
      <c r="CD62" s="147"/>
      <c r="CE62" s="147"/>
      <c r="CF62" s="147"/>
      <c r="CG62" s="147"/>
      <c r="CH62" s="147"/>
      <c r="CI62" s="147"/>
      <c r="CJ62" s="147"/>
      <c r="CK62" s="147"/>
      <c r="CL62" s="147"/>
      <c r="CM62" s="147"/>
      <c r="CN62" s="147"/>
      <c r="CO62" s="147"/>
      <c r="CP62" s="147"/>
      <c r="CQ62" s="147"/>
      <c r="CR62" s="147"/>
      <c r="CS62" s="147"/>
      <c r="CT62" s="147"/>
      <c r="CU62" s="147"/>
      <c r="CV62" s="147"/>
      <c r="CW62" s="147"/>
      <c r="CX62" s="147"/>
      <c r="CY62" s="147"/>
      <c r="CZ62" s="147"/>
      <c r="DA62" s="147"/>
      <c r="DB62" s="147"/>
      <c r="DC62" s="148">
        <f>SUM(CB62:DB62)</f>
        <v>0</v>
      </c>
      <c r="DD62" s="147"/>
      <c r="DE62" s="147"/>
      <c r="DF62" s="147"/>
      <c r="DG62" s="147"/>
      <c r="DH62" s="147"/>
      <c r="DI62" s="147"/>
      <c r="DJ62" s="147"/>
      <c r="DK62" s="147"/>
      <c r="DL62" s="147"/>
      <c r="DM62" s="147"/>
      <c r="DN62" s="147"/>
      <c r="DO62" s="148">
        <f>SUM(DD62:DN62)</f>
        <v>0</v>
      </c>
      <c r="DP62" s="147"/>
      <c r="DQ62" s="147"/>
      <c r="DR62" s="147"/>
      <c r="DS62" s="147"/>
      <c r="DT62" s="147"/>
      <c r="DU62" s="147"/>
      <c r="DV62" s="147"/>
      <c r="DW62" s="147"/>
      <c r="DX62" s="147"/>
      <c r="DY62" s="147"/>
      <c r="DZ62" s="147"/>
      <c r="EA62" s="148">
        <f>SUM(DP62:DZ62)</f>
        <v>0</v>
      </c>
      <c r="EB62" s="152"/>
      <c r="EC62" s="152"/>
      <c r="ED62" s="152"/>
      <c r="EE62" s="152"/>
      <c r="EF62" s="152"/>
      <c r="EG62" s="152"/>
      <c r="EH62" s="152"/>
      <c r="EI62" s="152"/>
      <c r="EJ62" s="152"/>
      <c r="EK62" s="152"/>
      <c r="EL62" s="152"/>
      <c r="EM62" s="153"/>
      <c r="EN62" s="152"/>
      <c r="EO62" s="152"/>
      <c r="EP62" s="152"/>
      <c r="EQ62" s="152"/>
      <c r="ER62" s="152"/>
      <c r="ES62" s="152"/>
      <c r="ET62" s="152"/>
      <c r="EU62" s="152"/>
      <c r="EV62" s="152"/>
      <c r="EW62" s="152"/>
      <c r="EX62" s="152"/>
      <c r="EY62" s="153"/>
      <c r="EZ62" s="150">
        <f>SUM(AE62,AQ62,BC62,BO62,CA62,DC62,DO62,EA62,EM62,EY62)</f>
        <v>0</v>
      </c>
    </row>
    <row r="63" spans="2:157" ht="27" customHeight="1">
      <c r="B63" s="372" t="s">
        <v>731</v>
      </c>
      <c r="C63" s="358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52"/>
      <c r="V63" s="152"/>
      <c r="W63" s="152"/>
      <c r="X63" s="152"/>
      <c r="Y63" s="152"/>
      <c r="Z63" s="152"/>
      <c r="AA63" s="152"/>
      <c r="AB63" s="152"/>
      <c r="AC63" s="152"/>
      <c r="AD63" s="152"/>
      <c r="AE63" s="151"/>
      <c r="AF63" s="152"/>
      <c r="AG63" s="152"/>
      <c r="AH63" s="152"/>
      <c r="AI63" s="152"/>
      <c r="AJ63" s="152"/>
      <c r="AK63" s="152"/>
      <c r="AL63" s="152"/>
      <c r="AM63" s="152"/>
      <c r="AN63" s="152"/>
      <c r="AO63" s="152"/>
      <c r="AP63" s="152"/>
      <c r="AQ63" s="151"/>
      <c r="AR63" s="152"/>
      <c r="AS63" s="152"/>
      <c r="AT63" s="152"/>
      <c r="AU63" s="152"/>
      <c r="AV63" s="152"/>
      <c r="AW63" s="152"/>
      <c r="AX63" s="152"/>
      <c r="AY63" s="152"/>
      <c r="AZ63" s="152"/>
      <c r="BA63" s="152"/>
      <c r="BB63" s="152"/>
      <c r="BC63" s="151"/>
      <c r="BD63" s="152"/>
      <c r="BE63" s="152"/>
      <c r="BF63" s="152"/>
      <c r="BG63" s="152"/>
      <c r="BH63" s="152"/>
      <c r="BI63" s="152"/>
      <c r="BJ63" s="152"/>
      <c r="BK63" s="152"/>
      <c r="BL63" s="152"/>
      <c r="BM63" s="152"/>
      <c r="BN63" s="152"/>
      <c r="BO63" s="152"/>
      <c r="BP63" s="152"/>
      <c r="BQ63" s="152"/>
      <c r="BR63" s="152"/>
      <c r="BS63" s="152"/>
      <c r="BT63" s="152"/>
      <c r="BU63" s="152"/>
      <c r="BV63" s="152"/>
      <c r="BW63" s="152"/>
      <c r="BX63" s="152"/>
      <c r="BY63" s="152"/>
      <c r="BZ63" s="152"/>
      <c r="CA63" s="152"/>
      <c r="CB63" s="152"/>
      <c r="CC63" s="152"/>
      <c r="CD63" s="152"/>
      <c r="CE63" s="152"/>
      <c r="CF63" s="152"/>
      <c r="CG63" s="152"/>
      <c r="CH63" s="152"/>
      <c r="CI63" s="152"/>
      <c r="CJ63" s="152"/>
      <c r="CK63" s="152"/>
      <c r="CL63" s="152"/>
      <c r="CM63" s="152"/>
      <c r="CN63" s="152"/>
      <c r="CO63" s="152"/>
      <c r="CP63" s="152"/>
      <c r="CQ63" s="152"/>
      <c r="CR63" s="152"/>
      <c r="CS63" s="152"/>
      <c r="CT63" s="152"/>
      <c r="CU63" s="152"/>
      <c r="CV63" s="152"/>
      <c r="CW63" s="152"/>
      <c r="CX63" s="152"/>
      <c r="CY63" s="152"/>
      <c r="CZ63" s="152"/>
      <c r="DA63" s="152"/>
      <c r="DB63" s="152"/>
      <c r="DC63" s="151"/>
      <c r="DD63" s="152"/>
      <c r="DE63" s="152"/>
      <c r="DF63" s="152"/>
      <c r="DG63" s="152"/>
      <c r="DH63" s="152"/>
      <c r="DI63" s="152"/>
      <c r="DJ63" s="152"/>
      <c r="DK63" s="152"/>
      <c r="DL63" s="152"/>
      <c r="DM63" s="152"/>
      <c r="DN63" s="152"/>
      <c r="DO63" s="151"/>
      <c r="DP63" s="152"/>
      <c r="DQ63" s="152"/>
      <c r="DR63" s="152"/>
      <c r="DS63" s="152"/>
      <c r="DT63" s="152"/>
      <c r="DU63" s="152"/>
      <c r="DV63" s="152"/>
      <c r="DW63" s="152"/>
      <c r="DX63" s="152"/>
      <c r="DY63" s="152"/>
      <c r="DZ63" s="152"/>
      <c r="EA63" s="151"/>
      <c r="EB63" s="152"/>
      <c r="EC63" s="152"/>
      <c r="ED63" s="152"/>
      <c r="EE63" s="152"/>
      <c r="EF63" s="152"/>
      <c r="EG63" s="152"/>
      <c r="EH63" s="152"/>
      <c r="EI63" s="152"/>
      <c r="EJ63" s="152"/>
      <c r="EK63" s="152"/>
      <c r="EL63" s="152"/>
      <c r="EM63" s="152"/>
      <c r="EN63" s="152"/>
      <c r="EO63" s="152"/>
      <c r="EP63" s="152"/>
      <c r="EQ63" s="152"/>
      <c r="ER63" s="152"/>
      <c r="ES63" s="152"/>
      <c r="ET63" s="152"/>
      <c r="EU63" s="152"/>
      <c r="EV63" s="152"/>
      <c r="EW63" s="152"/>
      <c r="EX63" s="152"/>
      <c r="EY63" s="152"/>
      <c r="EZ63" s="152"/>
    </row>
    <row r="64" spans="2:157" ht="27" customHeight="1">
      <c r="B64" s="373" t="s">
        <v>732</v>
      </c>
      <c r="C64" s="377" t="s">
        <v>733</v>
      </c>
      <c r="D64" s="147"/>
      <c r="E64" s="147"/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47"/>
      <c r="V64" s="147"/>
      <c r="W64" s="147"/>
      <c r="X64" s="147"/>
      <c r="Y64" s="147"/>
      <c r="Z64" s="147"/>
      <c r="AA64" s="147"/>
      <c r="AB64" s="147"/>
      <c r="AC64" s="147"/>
      <c r="AD64" s="147"/>
      <c r="AE64" s="148">
        <f>SUM(D64:AD64)</f>
        <v>0</v>
      </c>
      <c r="AF64" s="147"/>
      <c r="AG64" s="147"/>
      <c r="AH64" s="147"/>
      <c r="AI64" s="147"/>
      <c r="AJ64" s="147"/>
      <c r="AK64" s="147"/>
      <c r="AL64" s="147"/>
      <c r="AM64" s="147"/>
      <c r="AN64" s="147"/>
      <c r="AO64" s="147"/>
      <c r="AP64" s="147"/>
      <c r="AQ64" s="148">
        <f>SUM(AF64:AP64)</f>
        <v>0</v>
      </c>
      <c r="AR64" s="147"/>
      <c r="AS64" s="147"/>
      <c r="AT64" s="147"/>
      <c r="AU64" s="147"/>
      <c r="AV64" s="147"/>
      <c r="AW64" s="147"/>
      <c r="AX64" s="147"/>
      <c r="AY64" s="147"/>
      <c r="AZ64" s="147"/>
      <c r="BA64" s="147"/>
      <c r="BB64" s="147"/>
      <c r="BC64" s="148">
        <f>SUM(AR64:BB64)</f>
        <v>0</v>
      </c>
      <c r="BD64" s="152"/>
      <c r="BE64" s="152"/>
      <c r="BF64" s="152"/>
      <c r="BG64" s="152"/>
      <c r="BH64" s="152"/>
      <c r="BI64" s="152"/>
      <c r="BJ64" s="152"/>
      <c r="BK64" s="152"/>
      <c r="BL64" s="152"/>
      <c r="BM64" s="152"/>
      <c r="BN64" s="152"/>
      <c r="BO64" s="153"/>
      <c r="BP64" s="152"/>
      <c r="BQ64" s="152"/>
      <c r="BR64" s="152"/>
      <c r="BS64" s="152"/>
      <c r="BT64" s="152"/>
      <c r="BU64" s="152"/>
      <c r="BV64" s="152"/>
      <c r="BW64" s="152"/>
      <c r="BX64" s="152"/>
      <c r="BY64" s="152"/>
      <c r="BZ64" s="152"/>
      <c r="CA64" s="153"/>
      <c r="CB64" s="147"/>
      <c r="CC64" s="147"/>
      <c r="CD64" s="147"/>
      <c r="CE64" s="147"/>
      <c r="CF64" s="147"/>
      <c r="CG64" s="147"/>
      <c r="CH64" s="147"/>
      <c r="CI64" s="147"/>
      <c r="CJ64" s="147"/>
      <c r="CK64" s="147"/>
      <c r="CL64" s="147"/>
      <c r="CM64" s="147"/>
      <c r="CN64" s="147"/>
      <c r="CO64" s="147"/>
      <c r="CP64" s="147"/>
      <c r="CQ64" s="147"/>
      <c r="CR64" s="147"/>
      <c r="CS64" s="147"/>
      <c r="CT64" s="147"/>
      <c r="CU64" s="147"/>
      <c r="CV64" s="147"/>
      <c r="CW64" s="147"/>
      <c r="CX64" s="147"/>
      <c r="CY64" s="147"/>
      <c r="CZ64" s="147"/>
      <c r="DA64" s="147"/>
      <c r="DB64" s="147"/>
      <c r="DC64" s="148">
        <f>SUM(CB64:DB64)</f>
        <v>0</v>
      </c>
      <c r="DD64" s="147"/>
      <c r="DE64" s="147"/>
      <c r="DF64" s="147"/>
      <c r="DG64" s="147"/>
      <c r="DH64" s="147"/>
      <c r="DI64" s="147"/>
      <c r="DJ64" s="147"/>
      <c r="DK64" s="147"/>
      <c r="DL64" s="147"/>
      <c r="DM64" s="147"/>
      <c r="DN64" s="147"/>
      <c r="DO64" s="148">
        <f>SUM(DD64:DN64)</f>
        <v>0</v>
      </c>
      <c r="DP64" s="147"/>
      <c r="DQ64" s="147"/>
      <c r="DR64" s="147"/>
      <c r="DS64" s="147"/>
      <c r="DT64" s="147"/>
      <c r="DU64" s="147"/>
      <c r="DV64" s="147"/>
      <c r="DW64" s="147"/>
      <c r="DX64" s="147"/>
      <c r="DY64" s="147"/>
      <c r="DZ64" s="147"/>
      <c r="EA64" s="148">
        <f>SUM(DP64:DZ64)</f>
        <v>0</v>
      </c>
      <c r="EB64" s="152"/>
      <c r="EC64" s="152"/>
      <c r="ED64" s="152"/>
      <c r="EE64" s="152"/>
      <c r="EF64" s="152"/>
      <c r="EG64" s="152"/>
      <c r="EH64" s="152"/>
      <c r="EI64" s="152"/>
      <c r="EJ64" s="152"/>
      <c r="EK64" s="152"/>
      <c r="EL64" s="152"/>
      <c r="EM64" s="153"/>
      <c r="EN64" s="152"/>
      <c r="EO64" s="152"/>
      <c r="EP64" s="152"/>
      <c r="EQ64" s="152"/>
      <c r="ER64" s="152"/>
      <c r="ES64" s="152"/>
      <c r="ET64" s="152"/>
      <c r="EU64" s="152"/>
      <c r="EV64" s="152"/>
      <c r="EW64" s="152"/>
      <c r="EX64" s="152"/>
      <c r="EY64" s="153"/>
      <c r="EZ64" s="150">
        <f>SUM(AE64,AQ64,BC64,BO64,CA64,DC64,DO64,EA64,EM64,EY64)</f>
        <v>0</v>
      </c>
    </row>
    <row r="65" spans="2:156" ht="27" customHeight="1">
      <c r="B65" s="373" t="s">
        <v>734</v>
      </c>
      <c r="C65" s="377" t="s">
        <v>735</v>
      </c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8">
        <f>SUM(D65:AD65)</f>
        <v>0</v>
      </c>
      <c r="AF65" s="147"/>
      <c r="AG65" s="147"/>
      <c r="AH65" s="147"/>
      <c r="AI65" s="147"/>
      <c r="AJ65" s="147"/>
      <c r="AK65" s="147"/>
      <c r="AL65" s="147"/>
      <c r="AM65" s="147"/>
      <c r="AN65" s="147"/>
      <c r="AO65" s="147"/>
      <c r="AP65" s="147"/>
      <c r="AQ65" s="148">
        <f>SUM(AF65:AP65)</f>
        <v>0</v>
      </c>
      <c r="AR65" s="147"/>
      <c r="AS65" s="147"/>
      <c r="AT65" s="147"/>
      <c r="AU65" s="147"/>
      <c r="AV65" s="147"/>
      <c r="AW65" s="147"/>
      <c r="AX65" s="147"/>
      <c r="AY65" s="147"/>
      <c r="AZ65" s="147"/>
      <c r="BA65" s="147"/>
      <c r="BB65" s="147"/>
      <c r="BC65" s="148">
        <f>SUM(AR65:BB65)</f>
        <v>0</v>
      </c>
      <c r="BD65" s="152"/>
      <c r="BE65" s="152"/>
      <c r="BF65" s="152"/>
      <c r="BG65" s="152"/>
      <c r="BH65" s="152"/>
      <c r="BI65" s="152"/>
      <c r="BJ65" s="152"/>
      <c r="BK65" s="152"/>
      <c r="BL65" s="152"/>
      <c r="BM65" s="152"/>
      <c r="BN65" s="152"/>
      <c r="BO65" s="153"/>
      <c r="BP65" s="152"/>
      <c r="BQ65" s="152"/>
      <c r="BR65" s="152"/>
      <c r="BS65" s="152"/>
      <c r="BT65" s="152"/>
      <c r="BU65" s="152"/>
      <c r="BV65" s="152"/>
      <c r="BW65" s="152"/>
      <c r="BX65" s="152"/>
      <c r="BY65" s="152"/>
      <c r="BZ65" s="152"/>
      <c r="CA65" s="153"/>
      <c r="CB65" s="147"/>
      <c r="CC65" s="147"/>
      <c r="CD65" s="147"/>
      <c r="CE65" s="147"/>
      <c r="CF65" s="147"/>
      <c r="CG65" s="147"/>
      <c r="CH65" s="147"/>
      <c r="CI65" s="147"/>
      <c r="CJ65" s="147"/>
      <c r="CK65" s="147"/>
      <c r="CL65" s="147"/>
      <c r="CM65" s="147"/>
      <c r="CN65" s="147"/>
      <c r="CO65" s="147"/>
      <c r="CP65" s="147"/>
      <c r="CQ65" s="147"/>
      <c r="CR65" s="147"/>
      <c r="CS65" s="147"/>
      <c r="CT65" s="147"/>
      <c r="CU65" s="147"/>
      <c r="CV65" s="147"/>
      <c r="CW65" s="147"/>
      <c r="CX65" s="147"/>
      <c r="CY65" s="147"/>
      <c r="CZ65" s="147"/>
      <c r="DA65" s="147"/>
      <c r="DB65" s="147"/>
      <c r="DC65" s="148">
        <f>SUM(CB65:DB65)</f>
        <v>0</v>
      </c>
      <c r="DD65" s="147"/>
      <c r="DE65" s="147"/>
      <c r="DF65" s="147"/>
      <c r="DG65" s="147"/>
      <c r="DH65" s="147"/>
      <c r="DI65" s="147"/>
      <c r="DJ65" s="147"/>
      <c r="DK65" s="147"/>
      <c r="DL65" s="147"/>
      <c r="DM65" s="147"/>
      <c r="DN65" s="147"/>
      <c r="DO65" s="148">
        <f>SUM(DD65:DN65)</f>
        <v>0</v>
      </c>
      <c r="DP65" s="147"/>
      <c r="DQ65" s="147"/>
      <c r="DR65" s="147"/>
      <c r="DS65" s="147"/>
      <c r="DT65" s="147"/>
      <c r="DU65" s="147"/>
      <c r="DV65" s="147"/>
      <c r="DW65" s="147"/>
      <c r="DX65" s="147"/>
      <c r="DY65" s="147"/>
      <c r="DZ65" s="147"/>
      <c r="EA65" s="148">
        <f>SUM(DP65:DZ65)</f>
        <v>0</v>
      </c>
      <c r="EB65" s="152"/>
      <c r="EC65" s="152"/>
      <c r="ED65" s="152"/>
      <c r="EE65" s="152"/>
      <c r="EF65" s="152"/>
      <c r="EG65" s="152"/>
      <c r="EH65" s="152"/>
      <c r="EI65" s="152"/>
      <c r="EJ65" s="152"/>
      <c r="EK65" s="152"/>
      <c r="EL65" s="152"/>
      <c r="EM65" s="153"/>
      <c r="EN65" s="152"/>
      <c r="EO65" s="152"/>
      <c r="EP65" s="152"/>
      <c r="EQ65" s="152"/>
      <c r="ER65" s="152"/>
      <c r="ES65" s="152"/>
      <c r="ET65" s="152"/>
      <c r="EU65" s="152"/>
      <c r="EV65" s="152"/>
      <c r="EW65" s="152"/>
      <c r="EX65" s="152"/>
      <c r="EY65" s="153"/>
      <c r="EZ65" s="150">
        <f>SUM(AE65,AQ65,BC65,BO65,CA65,DC65,DO65,EA65,EM65,EY65)</f>
        <v>0</v>
      </c>
    </row>
    <row r="66" spans="2:156" ht="27" customHeight="1">
      <c r="B66" s="373" t="s">
        <v>736</v>
      </c>
      <c r="C66" s="377" t="s">
        <v>737</v>
      </c>
      <c r="D66" s="147"/>
      <c r="E66" s="147"/>
      <c r="F66" s="147"/>
      <c r="G66" s="147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47"/>
      <c r="AE66" s="148">
        <f>SUM(D66:AD66)</f>
        <v>0</v>
      </c>
      <c r="AF66" s="147"/>
      <c r="AG66" s="147"/>
      <c r="AH66" s="147"/>
      <c r="AI66" s="147"/>
      <c r="AJ66" s="147"/>
      <c r="AK66" s="147"/>
      <c r="AL66" s="147"/>
      <c r="AM66" s="147"/>
      <c r="AN66" s="147"/>
      <c r="AO66" s="147"/>
      <c r="AP66" s="147"/>
      <c r="AQ66" s="148">
        <f>SUM(AF66:AP66)</f>
        <v>0</v>
      </c>
      <c r="AR66" s="147"/>
      <c r="AS66" s="147"/>
      <c r="AT66" s="147"/>
      <c r="AU66" s="147"/>
      <c r="AV66" s="147"/>
      <c r="AW66" s="147"/>
      <c r="AX66" s="147"/>
      <c r="AY66" s="147"/>
      <c r="AZ66" s="147"/>
      <c r="BA66" s="147"/>
      <c r="BB66" s="147"/>
      <c r="BC66" s="148">
        <f>SUM(AR66:BB66)</f>
        <v>0</v>
      </c>
      <c r="BD66" s="152"/>
      <c r="BE66" s="152"/>
      <c r="BF66" s="152"/>
      <c r="BG66" s="152"/>
      <c r="BH66" s="152"/>
      <c r="BI66" s="152"/>
      <c r="BJ66" s="152"/>
      <c r="BK66" s="152"/>
      <c r="BL66" s="152"/>
      <c r="BM66" s="152"/>
      <c r="BN66" s="152"/>
      <c r="BO66" s="153"/>
      <c r="BP66" s="152"/>
      <c r="BQ66" s="152"/>
      <c r="BR66" s="152"/>
      <c r="BS66" s="152"/>
      <c r="BT66" s="152"/>
      <c r="BU66" s="152"/>
      <c r="BV66" s="152"/>
      <c r="BW66" s="152"/>
      <c r="BX66" s="152"/>
      <c r="BY66" s="152"/>
      <c r="BZ66" s="152"/>
      <c r="CA66" s="153"/>
      <c r="CB66" s="147"/>
      <c r="CC66" s="147"/>
      <c r="CD66" s="147"/>
      <c r="CE66" s="147"/>
      <c r="CF66" s="147"/>
      <c r="CG66" s="147"/>
      <c r="CH66" s="147"/>
      <c r="CI66" s="147"/>
      <c r="CJ66" s="147"/>
      <c r="CK66" s="147"/>
      <c r="CL66" s="147"/>
      <c r="CM66" s="147"/>
      <c r="CN66" s="147"/>
      <c r="CO66" s="147"/>
      <c r="CP66" s="147"/>
      <c r="CQ66" s="147"/>
      <c r="CR66" s="147"/>
      <c r="CS66" s="147"/>
      <c r="CT66" s="147"/>
      <c r="CU66" s="147"/>
      <c r="CV66" s="147"/>
      <c r="CW66" s="147"/>
      <c r="CX66" s="147"/>
      <c r="CY66" s="147"/>
      <c r="CZ66" s="147"/>
      <c r="DA66" s="147"/>
      <c r="DB66" s="147"/>
      <c r="DC66" s="148">
        <f>SUM(CB66:DB66)</f>
        <v>0</v>
      </c>
      <c r="DD66" s="147"/>
      <c r="DE66" s="147"/>
      <c r="DF66" s="147"/>
      <c r="DG66" s="147"/>
      <c r="DH66" s="147"/>
      <c r="DI66" s="147"/>
      <c r="DJ66" s="147"/>
      <c r="DK66" s="147"/>
      <c r="DL66" s="147"/>
      <c r="DM66" s="147"/>
      <c r="DN66" s="147"/>
      <c r="DO66" s="148">
        <f>SUM(DD66:DN66)</f>
        <v>0</v>
      </c>
      <c r="DP66" s="147"/>
      <c r="DQ66" s="147"/>
      <c r="DR66" s="147"/>
      <c r="DS66" s="147"/>
      <c r="DT66" s="147"/>
      <c r="DU66" s="147"/>
      <c r="DV66" s="147"/>
      <c r="DW66" s="147"/>
      <c r="DX66" s="147"/>
      <c r="DY66" s="147"/>
      <c r="DZ66" s="147"/>
      <c r="EA66" s="148">
        <f>SUM(DP66:DZ66)</f>
        <v>0</v>
      </c>
      <c r="EB66" s="152"/>
      <c r="EC66" s="152"/>
      <c r="ED66" s="152"/>
      <c r="EE66" s="152"/>
      <c r="EF66" s="152"/>
      <c r="EG66" s="152"/>
      <c r="EH66" s="152"/>
      <c r="EI66" s="152"/>
      <c r="EJ66" s="152"/>
      <c r="EK66" s="152"/>
      <c r="EL66" s="152"/>
      <c r="EM66" s="153"/>
      <c r="EN66" s="152"/>
      <c r="EO66" s="152"/>
      <c r="EP66" s="152"/>
      <c r="EQ66" s="152"/>
      <c r="ER66" s="152"/>
      <c r="ES66" s="152"/>
      <c r="ET66" s="152"/>
      <c r="EU66" s="152"/>
      <c r="EV66" s="152"/>
      <c r="EW66" s="152"/>
      <c r="EX66" s="152"/>
      <c r="EY66" s="153"/>
      <c r="EZ66" s="150">
        <f>SUM(AE66,AQ66,BC66,BO66,CA66,DC66,DO66,EA66,EM66,EY66)</f>
        <v>0</v>
      </c>
    </row>
    <row r="67" spans="2:156" ht="27" customHeight="1">
      <c r="B67" s="373" t="s">
        <v>738</v>
      </c>
      <c r="C67" s="377" t="s">
        <v>739</v>
      </c>
      <c r="D67" s="147"/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7"/>
      <c r="T67" s="147"/>
      <c r="U67" s="147"/>
      <c r="V67" s="147"/>
      <c r="W67" s="147"/>
      <c r="X67" s="147"/>
      <c r="Y67" s="147"/>
      <c r="Z67" s="147"/>
      <c r="AA67" s="147"/>
      <c r="AB67" s="147"/>
      <c r="AC67" s="147"/>
      <c r="AD67" s="147"/>
      <c r="AE67" s="148">
        <f>SUM(D67:AD67)</f>
        <v>0</v>
      </c>
      <c r="AF67" s="147"/>
      <c r="AG67" s="147"/>
      <c r="AH67" s="147"/>
      <c r="AI67" s="147"/>
      <c r="AJ67" s="147"/>
      <c r="AK67" s="147"/>
      <c r="AL67" s="147"/>
      <c r="AM67" s="147"/>
      <c r="AN67" s="147"/>
      <c r="AO67" s="147"/>
      <c r="AP67" s="147"/>
      <c r="AQ67" s="148">
        <f>SUM(AF67:AP67)</f>
        <v>0</v>
      </c>
      <c r="AR67" s="147"/>
      <c r="AS67" s="147"/>
      <c r="AT67" s="147"/>
      <c r="AU67" s="147"/>
      <c r="AV67" s="147"/>
      <c r="AW67" s="147"/>
      <c r="AX67" s="147"/>
      <c r="AY67" s="147"/>
      <c r="AZ67" s="147"/>
      <c r="BA67" s="147"/>
      <c r="BB67" s="147"/>
      <c r="BC67" s="148">
        <f>SUM(AR67:BB67)</f>
        <v>0</v>
      </c>
      <c r="BD67" s="152"/>
      <c r="BE67" s="152"/>
      <c r="BF67" s="152"/>
      <c r="BG67" s="152"/>
      <c r="BH67" s="152"/>
      <c r="BI67" s="152"/>
      <c r="BJ67" s="152"/>
      <c r="BK67" s="152"/>
      <c r="BL67" s="152"/>
      <c r="BM67" s="152"/>
      <c r="BN67" s="152"/>
      <c r="BO67" s="153"/>
      <c r="BP67" s="152"/>
      <c r="BQ67" s="152"/>
      <c r="BR67" s="152"/>
      <c r="BS67" s="152"/>
      <c r="BT67" s="152"/>
      <c r="BU67" s="152"/>
      <c r="BV67" s="152"/>
      <c r="BW67" s="152"/>
      <c r="BX67" s="152"/>
      <c r="BY67" s="152"/>
      <c r="BZ67" s="152"/>
      <c r="CA67" s="153"/>
      <c r="CB67" s="147"/>
      <c r="CC67" s="147"/>
      <c r="CD67" s="147"/>
      <c r="CE67" s="147"/>
      <c r="CF67" s="147"/>
      <c r="CG67" s="147"/>
      <c r="CH67" s="147"/>
      <c r="CI67" s="147"/>
      <c r="CJ67" s="147"/>
      <c r="CK67" s="147"/>
      <c r="CL67" s="147"/>
      <c r="CM67" s="147"/>
      <c r="CN67" s="147"/>
      <c r="CO67" s="147"/>
      <c r="CP67" s="147"/>
      <c r="CQ67" s="147"/>
      <c r="CR67" s="147"/>
      <c r="CS67" s="147"/>
      <c r="CT67" s="147"/>
      <c r="CU67" s="147"/>
      <c r="CV67" s="147"/>
      <c r="CW67" s="147"/>
      <c r="CX67" s="147"/>
      <c r="CY67" s="147"/>
      <c r="CZ67" s="147"/>
      <c r="DA67" s="147"/>
      <c r="DB67" s="147"/>
      <c r="DC67" s="148">
        <f>SUM(CB67:DB67)</f>
        <v>0</v>
      </c>
      <c r="DD67" s="147"/>
      <c r="DE67" s="147"/>
      <c r="DF67" s="147"/>
      <c r="DG67" s="147"/>
      <c r="DH67" s="147"/>
      <c r="DI67" s="147"/>
      <c r="DJ67" s="147"/>
      <c r="DK67" s="147"/>
      <c r="DL67" s="147"/>
      <c r="DM67" s="147"/>
      <c r="DN67" s="147"/>
      <c r="DO67" s="148">
        <f>SUM(DD67:DN67)</f>
        <v>0</v>
      </c>
      <c r="DP67" s="147"/>
      <c r="DQ67" s="147"/>
      <c r="DR67" s="147"/>
      <c r="DS67" s="147"/>
      <c r="DT67" s="147"/>
      <c r="DU67" s="147"/>
      <c r="DV67" s="147"/>
      <c r="DW67" s="147"/>
      <c r="DX67" s="147"/>
      <c r="DY67" s="147"/>
      <c r="DZ67" s="147"/>
      <c r="EA67" s="148">
        <f>SUM(DP67:DZ67)</f>
        <v>0</v>
      </c>
      <c r="EB67" s="152"/>
      <c r="EC67" s="152"/>
      <c r="ED67" s="152"/>
      <c r="EE67" s="152"/>
      <c r="EF67" s="152"/>
      <c r="EG67" s="152"/>
      <c r="EH67" s="152"/>
      <c r="EI67" s="152"/>
      <c r="EJ67" s="152"/>
      <c r="EK67" s="152"/>
      <c r="EL67" s="152"/>
      <c r="EM67" s="153"/>
      <c r="EN67" s="152"/>
      <c r="EO67" s="152"/>
      <c r="EP67" s="152"/>
      <c r="EQ67" s="152"/>
      <c r="ER67" s="152"/>
      <c r="ES67" s="152"/>
      <c r="ET67" s="152"/>
      <c r="EU67" s="152"/>
      <c r="EV67" s="152"/>
      <c r="EW67" s="152"/>
      <c r="EX67" s="152"/>
      <c r="EY67" s="153"/>
      <c r="EZ67" s="150">
        <f>SUM(AE67,AQ67,BC67,BO67,CA67,DC67,DO67,EA67,EM67,EY67)</f>
        <v>0</v>
      </c>
    </row>
    <row r="68" spans="2:156" ht="27" customHeight="1">
      <c r="B68" s="372" t="s">
        <v>740</v>
      </c>
      <c r="C68" s="358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V68" s="152"/>
      <c r="W68" s="152"/>
      <c r="X68" s="152"/>
      <c r="Y68" s="152"/>
      <c r="Z68" s="152"/>
      <c r="AA68" s="152"/>
      <c r="AB68" s="152"/>
      <c r="AC68" s="152"/>
      <c r="AD68" s="152"/>
      <c r="AE68" s="151"/>
      <c r="AF68" s="152"/>
      <c r="AG68" s="152"/>
      <c r="AH68" s="152"/>
      <c r="AI68" s="152"/>
      <c r="AJ68" s="152"/>
      <c r="AK68" s="152"/>
      <c r="AL68" s="152"/>
      <c r="AM68" s="152"/>
      <c r="AN68" s="152"/>
      <c r="AO68" s="152"/>
      <c r="AP68" s="152"/>
      <c r="AQ68" s="151"/>
      <c r="AR68" s="152"/>
      <c r="AS68" s="152"/>
      <c r="AT68" s="152"/>
      <c r="AU68" s="152"/>
      <c r="AV68" s="152"/>
      <c r="AW68" s="152"/>
      <c r="AX68" s="152"/>
      <c r="AY68" s="152"/>
      <c r="AZ68" s="152"/>
      <c r="BA68" s="152"/>
      <c r="BB68" s="152"/>
      <c r="BC68" s="151"/>
      <c r="BD68" s="152"/>
      <c r="BE68" s="152"/>
      <c r="BF68" s="152"/>
      <c r="BG68" s="152"/>
      <c r="BH68" s="152"/>
      <c r="BI68" s="152"/>
      <c r="BJ68" s="152"/>
      <c r="BK68" s="152"/>
      <c r="BL68" s="152"/>
      <c r="BM68" s="152"/>
      <c r="BN68" s="152"/>
      <c r="BO68" s="152"/>
      <c r="BP68" s="152"/>
      <c r="BQ68" s="152"/>
      <c r="BR68" s="152"/>
      <c r="BS68" s="152"/>
      <c r="BT68" s="152"/>
      <c r="BU68" s="152"/>
      <c r="BV68" s="152"/>
      <c r="BW68" s="152"/>
      <c r="BX68" s="152"/>
      <c r="BY68" s="152"/>
      <c r="BZ68" s="152"/>
      <c r="CA68" s="152"/>
      <c r="CB68" s="152"/>
      <c r="CC68" s="152"/>
      <c r="CD68" s="152"/>
      <c r="CE68" s="152"/>
      <c r="CF68" s="152"/>
      <c r="CG68" s="152"/>
      <c r="CH68" s="152"/>
      <c r="CI68" s="152"/>
      <c r="CJ68" s="152"/>
      <c r="CK68" s="152"/>
      <c r="CL68" s="152"/>
      <c r="CM68" s="152"/>
      <c r="CN68" s="152"/>
      <c r="CO68" s="152"/>
      <c r="CP68" s="152"/>
      <c r="CQ68" s="152"/>
      <c r="CR68" s="152"/>
      <c r="CS68" s="152"/>
      <c r="CT68" s="152"/>
      <c r="CU68" s="152"/>
      <c r="CV68" s="152"/>
      <c r="CW68" s="152"/>
      <c r="CX68" s="152"/>
      <c r="CY68" s="152"/>
      <c r="CZ68" s="152"/>
      <c r="DA68" s="152"/>
      <c r="DB68" s="152"/>
      <c r="DC68" s="151"/>
      <c r="DD68" s="152"/>
      <c r="DE68" s="152"/>
      <c r="DF68" s="152"/>
      <c r="DG68" s="152"/>
      <c r="DH68" s="152"/>
      <c r="DI68" s="152"/>
      <c r="DJ68" s="152"/>
      <c r="DK68" s="152"/>
      <c r="DL68" s="152"/>
      <c r="DM68" s="152"/>
      <c r="DN68" s="152"/>
      <c r="DO68" s="151"/>
      <c r="DP68" s="152"/>
      <c r="DQ68" s="152"/>
      <c r="DR68" s="152"/>
      <c r="DS68" s="152"/>
      <c r="DT68" s="152"/>
      <c r="DU68" s="152"/>
      <c r="DV68" s="152"/>
      <c r="DW68" s="152"/>
      <c r="DX68" s="152"/>
      <c r="DY68" s="152"/>
      <c r="DZ68" s="152"/>
      <c r="EA68" s="151"/>
      <c r="EB68" s="152"/>
      <c r="EC68" s="152"/>
      <c r="ED68" s="152"/>
      <c r="EE68" s="152"/>
      <c r="EF68" s="152"/>
      <c r="EG68" s="152"/>
      <c r="EH68" s="152"/>
      <c r="EI68" s="152"/>
      <c r="EJ68" s="152"/>
      <c r="EK68" s="152"/>
      <c r="EL68" s="152"/>
      <c r="EM68" s="152"/>
      <c r="EN68" s="152"/>
      <c r="EO68" s="152"/>
      <c r="EP68" s="152"/>
      <c r="EQ68" s="152"/>
      <c r="ER68" s="152"/>
      <c r="ES68" s="152"/>
      <c r="ET68" s="152"/>
      <c r="EU68" s="152"/>
      <c r="EV68" s="152"/>
      <c r="EW68" s="152"/>
      <c r="EX68" s="152"/>
      <c r="EY68" s="152"/>
      <c r="EZ68" s="152"/>
    </row>
    <row r="69" spans="2:156" ht="27" customHeight="1">
      <c r="B69" s="373" t="s">
        <v>741</v>
      </c>
      <c r="C69" s="377" t="s">
        <v>742</v>
      </c>
      <c r="D69" s="147"/>
      <c r="E69" s="147"/>
      <c r="F69" s="147"/>
      <c r="G69" s="147"/>
      <c r="H69" s="147"/>
      <c r="I69" s="147"/>
      <c r="J69" s="147"/>
      <c r="K69" s="147"/>
      <c r="L69" s="147"/>
      <c r="M69" s="147"/>
      <c r="N69" s="147"/>
      <c r="O69" s="147"/>
      <c r="P69" s="147"/>
      <c r="Q69" s="147"/>
      <c r="R69" s="147"/>
      <c r="S69" s="147"/>
      <c r="T69" s="147"/>
      <c r="U69" s="147"/>
      <c r="V69" s="147"/>
      <c r="W69" s="147"/>
      <c r="X69" s="147"/>
      <c r="Y69" s="147"/>
      <c r="Z69" s="147"/>
      <c r="AA69" s="147"/>
      <c r="AB69" s="147"/>
      <c r="AC69" s="147"/>
      <c r="AD69" s="147"/>
      <c r="AE69" s="148">
        <f>SUM(D69:AD69)</f>
        <v>0</v>
      </c>
      <c r="AF69" s="147"/>
      <c r="AG69" s="147"/>
      <c r="AH69" s="147"/>
      <c r="AI69" s="147"/>
      <c r="AJ69" s="147"/>
      <c r="AK69" s="147"/>
      <c r="AL69" s="147"/>
      <c r="AM69" s="147"/>
      <c r="AN69" s="147"/>
      <c r="AO69" s="147"/>
      <c r="AP69" s="147"/>
      <c r="AQ69" s="148">
        <f>SUM(AF69:AP69)</f>
        <v>0</v>
      </c>
      <c r="AR69" s="147"/>
      <c r="AS69" s="147"/>
      <c r="AT69" s="147"/>
      <c r="AU69" s="147"/>
      <c r="AV69" s="147"/>
      <c r="AW69" s="147"/>
      <c r="AX69" s="147"/>
      <c r="AY69" s="147"/>
      <c r="AZ69" s="147"/>
      <c r="BA69" s="147"/>
      <c r="BB69" s="147"/>
      <c r="BC69" s="148">
        <f>SUM(AR69:BB69)</f>
        <v>0</v>
      </c>
      <c r="BD69" s="152"/>
      <c r="BE69" s="152"/>
      <c r="BF69" s="152"/>
      <c r="BG69" s="152"/>
      <c r="BH69" s="152"/>
      <c r="BI69" s="152"/>
      <c r="BJ69" s="152"/>
      <c r="BK69" s="152"/>
      <c r="BL69" s="152"/>
      <c r="BM69" s="152"/>
      <c r="BN69" s="152"/>
      <c r="BO69" s="153"/>
      <c r="BP69" s="152"/>
      <c r="BQ69" s="152"/>
      <c r="BR69" s="152"/>
      <c r="BS69" s="152"/>
      <c r="BT69" s="152"/>
      <c r="BU69" s="152"/>
      <c r="BV69" s="152"/>
      <c r="BW69" s="152"/>
      <c r="BX69" s="152"/>
      <c r="BY69" s="152"/>
      <c r="BZ69" s="152"/>
      <c r="CA69" s="153"/>
      <c r="CB69" s="147"/>
      <c r="CC69" s="147"/>
      <c r="CD69" s="147"/>
      <c r="CE69" s="147"/>
      <c r="CF69" s="147"/>
      <c r="CG69" s="147"/>
      <c r="CH69" s="147"/>
      <c r="CI69" s="147"/>
      <c r="CJ69" s="147"/>
      <c r="CK69" s="147"/>
      <c r="CL69" s="147"/>
      <c r="CM69" s="147"/>
      <c r="CN69" s="147"/>
      <c r="CO69" s="147"/>
      <c r="CP69" s="147"/>
      <c r="CQ69" s="147"/>
      <c r="CR69" s="147"/>
      <c r="CS69" s="147"/>
      <c r="CT69" s="147"/>
      <c r="CU69" s="147"/>
      <c r="CV69" s="147"/>
      <c r="CW69" s="147"/>
      <c r="CX69" s="147"/>
      <c r="CY69" s="147"/>
      <c r="CZ69" s="147"/>
      <c r="DA69" s="147"/>
      <c r="DB69" s="147"/>
      <c r="DC69" s="148">
        <f>SUM(CB69:DB69)</f>
        <v>0</v>
      </c>
      <c r="DD69" s="147"/>
      <c r="DE69" s="147"/>
      <c r="DF69" s="147"/>
      <c r="DG69" s="147"/>
      <c r="DH69" s="147"/>
      <c r="DI69" s="147"/>
      <c r="DJ69" s="147"/>
      <c r="DK69" s="147"/>
      <c r="DL69" s="147"/>
      <c r="DM69" s="147"/>
      <c r="DN69" s="147"/>
      <c r="DO69" s="148">
        <f>SUM(DD69:DN69)</f>
        <v>0</v>
      </c>
      <c r="DP69" s="147"/>
      <c r="DQ69" s="147"/>
      <c r="DR69" s="147"/>
      <c r="DS69" s="147"/>
      <c r="DT69" s="147"/>
      <c r="DU69" s="147"/>
      <c r="DV69" s="147"/>
      <c r="DW69" s="147"/>
      <c r="DX69" s="147"/>
      <c r="DY69" s="147"/>
      <c r="DZ69" s="147"/>
      <c r="EA69" s="148">
        <f>SUM(DP69:DZ69)</f>
        <v>0</v>
      </c>
      <c r="EB69" s="152"/>
      <c r="EC69" s="152"/>
      <c r="ED69" s="152"/>
      <c r="EE69" s="152"/>
      <c r="EF69" s="152"/>
      <c r="EG69" s="152"/>
      <c r="EH69" s="152"/>
      <c r="EI69" s="152"/>
      <c r="EJ69" s="152"/>
      <c r="EK69" s="152"/>
      <c r="EL69" s="152"/>
      <c r="EM69" s="153"/>
      <c r="EN69" s="152"/>
      <c r="EO69" s="152"/>
      <c r="EP69" s="152"/>
      <c r="EQ69" s="152"/>
      <c r="ER69" s="152"/>
      <c r="ES69" s="152"/>
      <c r="ET69" s="152"/>
      <c r="EU69" s="152"/>
      <c r="EV69" s="152"/>
      <c r="EW69" s="152"/>
      <c r="EX69" s="152"/>
      <c r="EY69" s="153"/>
      <c r="EZ69" s="150">
        <f>SUM(AE69,AQ69,BC69,BO69,CA69,DC69,DO69,EA69,EM69,EY69)</f>
        <v>0</v>
      </c>
    </row>
    <row r="70" spans="2:156" ht="27" customHeight="1">
      <c r="B70" s="373" t="s">
        <v>743</v>
      </c>
      <c r="C70" s="377" t="s">
        <v>744</v>
      </c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7"/>
      <c r="Z70" s="147"/>
      <c r="AA70" s="147"/>
      <c r="AB70" s="147"/>
      <c r="AC70" s="147"/>
      <c r="AD70" s="147"/>
      <c r="AE70" s="148">
        <f>SUM(D70:AD70)</f>
        <v>0</v>
      </c>
      <c r="AF70" s="147"/>
      <c r="AG70" s="147"/>
      <c r="AH70" s="147"/>
      <c r="AI70" s="147"/>
      <c r="AJ70" s="147"/>
      <c r="AK70" s="147"/>
      <c r="AL70" s="147"/>
      <c r="AM70" s="147"/>
      <c r="AN70" s="147"/>
      <c r="AO70" s="147"/>
      <c r="AP70" s="147"/>
      <c r="AQ70" s="148">
        <f>SUM(AF70:AP70)</f>
        <v>0</v>
      </c>
      <c r="AR70" s="147"/>
      <c r="AS70" s="147"/>
      <c r="AT70" s="147"/>
      <c r="AU70" s="147"/>
      <c r="AV70" s="147"/>
      <c r="AW70" s="147"/>
      <c r="AX70" s="147"/>
      <c r="AY70" s="147"/>
      <c r="AZ70" s="147"/>
      <c r="BA70" s="147"/>
      <c r="BB70" s="147"/>
      <c r="BC70" s="148">
        <f>SUM(AR70:BB70)</f>
        <v>0</v>
      </c>
      <c r="BD70" s="152"/>
      <c r="BE70" s="152"/>
      <c r="BF70" s="152"/>
      <c r="BG70" s="152"/>
      <c r="BH70" s="152"/>
      <c r="BI70" s="152"/>
      <c r="BJ70" s="152"/>
      <c r="BK70" s="152"/>
      <c r="BL70" s="152"/>
      <c r="BM70" s="152"/>
      <c r="BN70" s="152"/>
      <c r="BO70" s="153"/>
      <c r="BP70" s="152"/>
      <c r="BQ70" s="152"/>
      <c r="BR70" s="152"/>
      <c r="BS70" s="152"/>
      <c r="BT70" s="152"/>
      <c r="BU70" s="152"/>
      <c r="BV70" s="152"/>
      <c r="BW70" s="152"/>
      <c r="BX70" s="152"/>
      <c r="BY70" s="152"/>
      <c r="BZ70" s="152"/>
      <c r="CA70" s="153"/>
      <c r="CB70" s="147"/>
      <c r="CC70" s="147"/>
      <c r="CD70" s="147"/>
      <c r="CE70" s="147"/>
      <c r="CF70" s="147"/>
      <c r="CG70" s="147"/>
      <c r="CH70" s="147"/>
      <c r="CI70" s="147"/>
      <c r="CJ70" s="147"/>
      <c r="CK70" s="147"/>
      <c r="CL70" s="147"/>
      <c r="CM70" s="147"/>
      <c r="CN70" s="147"/>
      <c r="CO70" s="147"/>
      <c r="CP70" s="147"/>
      <c r="CQ70" s="147"/>
      <c r="CR70" s="147"/>
      <c r="CS70" s="147"/>
      <c r="CT70" s="147"/>
      <c r="CU70" s="147"/>
      <c r="CV70" s="147"/>
      <c r="CW70" s="147"/>
      <c r="CX70" s="147"/>
      <c r="CY70" s="147"/>
      <c r="CZ70" s="147"/>
      <c r="DA70" s="147"/>
      <c r="DB70" s="147"/>
      <c r="DC70" s="148">
        <f>SUM(CB70:DB70)</f>
        <v>0</v>
      </c>
      <c r="DD70" s="147"/>
      <c r="DE70" s="147"/>
      <c r="DF70" s="147"/>
      <c r="DG70" s="147"/>
      <c r="DH70" s="147"/>
      <c r="DI70" s="147"/>
      <c r="DJ70" s="147"/>
      <c r="DK70" s="147"/>
      <c r="DL70" s="147"/>
      <c r="DM70" s="147"/>
      <c r="DN70" s="147"/>
      <c r="DO70" s="148">
        <f>SUM(DD70:DN70)</f>
        <v>0</v>
      </c>
      <c r="DP70" s="147"/>
      <c r="DQ70" s="147"/>
      <c r="DR70" s="147"/>
      <c r="DS70" s="147"/>
      <c r="DT70" s="147"/>
      <c r="DU70" s="147"/>
      <c r="DV70" s="147"/>
      <c r="DW70" s="147"/>
      <c r="DX70" s="147"/>
      <c r="DY70" s="147"/>
      <c r="DZ70" s="147"/>
      <c r="EA70" s="148">
        <f>SUM(DP70:DZ70)</f>
        <v>0</v>
      </c>
      <c r="EB70" s="152"/>
      <c r="EC70" s="152"/>
      <c r="ED70" s="152"/>
      <c r="EE70" s="152"/>
      <c r="EF70" s="152"/>
      <c r="EG70" s="152"/>
      <c r="EH70" s="152"/>
      <c r="EI70" s="152"/>
      <c r="EJ70" s="152"/>
      <c r="EK70" s="152"/>
      <c r="EL70" s="152"/>
      <c r="EM70" s="153"/>
      <c r="EN70" s="152"/>
      <c r="EO70" s="152"/>
      <c r="EP70" s="152"/>
      <c r="EQ70" s="152"/>
      <c r="ER70" s="152"/>
      <c r="ES70" s="152"/>
      <c r="ET70" s="152"/>
      <c r="EU70" s="152"/>
      <c r="EV70" s="152"/>
      <c r="EW70" s="152"/>
      <c r="EX70" s="152"/>
      <c r="EY70" s="153"/>
      <c r="EZ70" s="150">
        <f>SUM(AE70,AQ70,BC70,BO70,CA70,DC70,DO70,EA70,EM70,EY70)</f>
        <v>0</v>
      </c>
    </row>
    <row r="71" spans="2:156" ht="27" customHeight="1">
      <c r="B71" s="373" t="s">
        <v>745</v>
      </c>
      <c r="C71" s="377" t="s">
        <v>746</v>
      </c>
      <c r="D71" s="147"/>
      <c r="E71" s="147"/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  <c r="R71" s="147"/>
      <c r="S71" s="147"/>
      <c r="T71" s="147"/>
      <c r="U71" s="147"/>
      <c r="V71" s="147"/>
      <c r="W71" s="147"/>
      <c r="X71" s="147"/>
      <c r="Y71" s="147"/>
      <c r="Z71" s="147"/>
      <c r="AA71" s="147"/>
      <c r="AB71" s="147"/>
      <c r="AC71" s="147"/>
      <c r="AD71" s="147"/>
      <c r="AE71" s="148">
        <f>SUM(D71:AD71)</f>
        <v>0</v>
      </c>
      <c r="AF71" s="147"/>
      <c r="AG71" s="147"/>
      <c r="AH71" s="147"/>
      <c r="AI71" s="147"/>
      <c r="AJ71" s="147"/>
      <c r="AK71" s="147"/>
      <c r="AL71" s="147"/>
      <c r="AM71" s="147"/>
      <c r="AN71" s="147"/>
      <c r="AO71" s="147"/>
      <c r="AP71" s="147"/>
      <c r="AQ71" s="148">
        <f>SUM(AF71:AP71)</f>
        <v>0</v>
      </c>
      <c r="AR71" s="147"/>
      <c r="AS71" s="147"/>
      <c r="AT71" s="147"/>
      <c r="AU71" s="147"/>
      <c r="AV71" s="147"/>
      <c r="AW71" s="147"/>
      <c r="AX71" s="147"/>
      <c r="AY71" s="147"/>
      <c r="AZ71" s="147"/>
      <c r="BA71" s="147"/>
      <c r="BB71" s="147"/>
      <c r="BC71" s="148">
        <f>SUM(AR71:BB71)</f>
        <v>0</v>
      </c>
      <c r="BD71" s="152"/>
      <c r="BE71" s="152"/>
      <c r="BF71" s="152"/>
      <c r="BG71" s="152"/>
      <c r="BH71" s="152"/>
      <c r="BI71" s="152"/>
      <c r="BJ71" s="152"/>
      <c r="BK71" s="152"/>
      <c r="BL71" s="152"/>
      <c r="BM71" s="152"/>
      <c r="BN71" s="152"/>
      <c r="BO71" s="153"/>
      <c r="BP71" s="152"/>
      <c r="BQ71" s="152"/>
      <c r="BR71" s="152"/>
      <c r="BS71" s="152"/>
      <c r="BT71" s="152"/>
      <c r="BU71" s="152"/>
      <c r="BV71" s="152"/>
      <c r="BW71" s="152"/>
      <c r="BX71" s="152"/>
      <c r="BY71" s="152"/>
      <c r="BZ71" s="152"/>
      <c r="CA71" s="153"/>
      <c r="CB71" s="147"/>
      <c r="CC71" s="147"/>
      <c r="CD71" s="147"/>
      <c r="CE71" s="147"/>
      <c r="CF71" s="147"/>
      <c r="CG71" s="147"/>
      <c r="CH71" s="147"/>
      <c r="CI71" s="147"/>
      <c r="CJ71" s="147"/>
      <c r="CK71" s="147"/>
      <c r="CL71" s="147"/>
      <c r="CM71" s="147"/>
      <c r="CN71" s="147"/>
      <c r="CO71" s="147"/>
      <c r="CP71" s="147"/>
      <c r="CQ71" s="147"/>
      <c r="CR71" s="147"/>
      <c r="CS71" s="147"/>
      <c r="CT71" s="147"/>
      <c r="CU71" s="147"/>
      <c r="CV71" s="147"/>
      <c r="CW71" s="147"/>
      <c r="CX71" s="147"/>
      <c r="CY71" s="147"/>
      <c r="CZ71" s="147"/>
      <c r="DA71" s="147"/>
      <c r="DB71" s="147"/>
      <c r="DC71" s="148">
        <f>SUM(CB71:DB71)</f>
        <v>0</v>
      </c>
      <c r="DD71" s="147"/>
      <c r="DE71" s="147"/>
      <c r="DF71" s="147"/>
      <c r="DG71" s="147"/>
      <c r="DH71" s="147"/>
      <c r="DI71" s="147"/>
      <c r="DJ71" s="147"/>
      <c r="DK71" s="147"/>
      <c r="DL71" s="147"/>
      <c r="DM71" s="147"/>
      <c r="DN71" s="147"/>
      <c r="DO71" s="148">
        <f>SUM(DD71:DN71)</f>
        <v>0</v>
      </c>
      <c r="DP71" s="147"/>
      <c r="DQ71" s="147"/>
      <c r="DR71" s="147"/>
      <c r="DS71" s="147"/>
      <c r="DT71" s="147"/>
      <c r="DU71" s="147"/>
      <c r="DV71" s="147"/>
      <c r="DW71" s="147"/>
      <c r="DX71" s="147"/>
      <c r="DY71" s="147"/>
      <c r="DZ71" s="147"/>
      <c r="EA71" s="148">
        <f>SUM(DP71:DZ71)</f>
        <v>0</v>
      </c>
      <c r="EB71" s="152"/>
      <c r="EC71" s="152"/>
      <c r="ED71" s="152"/>
      <c r="EE71" s="152"/>
      <c r="EF71" s="152"/>
      <c r="EG71" s="152"/>
      <c r="EH71" s="152"/>
      <c r="EI71" s="152"/>
      <c r="EJ71" s="152"/>
      <c r="EK71" s="152"/>
      <c r="EL71" s="152"/>
      <c r="EM71" s="153"/>
      <c r="EN71" s="152"/>
      <c r="EO71" s="152"/>
      <c r="EP71" s="152"/>
      <c r="EQ71" s="152"/>
      <c r="ER71" s="152"/>
      <c r="ES71" s="152"/>
      <c r="ET71" s="152"/>
      <c r="EU71" s="152"/>
      <c r="EV71" s="152"/>
      <c r="EW71" s="152"/>
      <c r="EX71" s="152"/>
      <c r="EY71" s="153"/>
      <c r="EZ71" s="150">
        <f>SUM(AE71,AQ71,BC71,BO71,CA71,DC71,DO71,EA71,EM71,EY71)</f>
        <v>0</v>
      </c>
    </row>
    <row r="72" spans="2:156" ht="27" customHeight="1">
      <c r="B72" s="373" t="s">
        <v>747</v>
      </c>
      <c r="C72" s="377" t="s">
        <v>748</v>
      </c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147"/>
      <c r="Q72" s="147"/>
      <c r="R72" s="147"/>
      <c r="S72" s="147"/>
      <c r="T72" s="147"/>
      <c r="U72" s="147"/>
      <c r="V72" s="147"/>
      <c r="W72" s="147"/>
      <c r="X72" s="147"/>
      <c r="Y72" s="147"/>
      <c r="Z72" s="147"/>
      <c r="AA72" s="147"/>
      <c r="AB72" s="147"/>
      <c r="AC72" s="147"/>
      <c r="AD72" s="147"/>
      <c r="AE72" s="148">
        <f>SUM(D72:AD72)</f>
        <v>0</v>
      </c>
      <c r="AF72" s="147"/>
      <c r="AG72" s="147"/>
      <c r="AH72" s="147"/>
      <c r="AI72" s="147"/>
      <c r="AJ72" s="147"/>
      <c r="AK72" s="147"/>
      <c r="AL72" s="147"/>
      <c r="AM72" s="147"/>
      <c r="AN72" s="147"/>
      <c r="AO72" s="147"/>
      <c r="AP72" s="147"/>
      <c r="AQ72" s="148">
        <f>SUM(AF72:AP72)</f>
        <v>0</v>
      </c>
      <c r="AR72" s="147"/>
      <c r="AS72" s="147"/>
      <c r="AT72" s="147"/>
      <c r="AU72" s="147"/>
      <c r="AV72" s="147"/>
      <c r="AW72" s="147"/>
      <c r="AX72" s="147"/>
      <c r="AY72" s="147"/>
      <c r="AZ72" s="147"/>
      <c r="BA72" s="147"/>
      <c r="BB72" s="147"/>
      <c r="BC72" s="148">
        <f>SUM(AR72:BB72)</f>
        <v>0</v>
      </c>
      <c r="BD72" s="152"/>
      <c r="BE72" s="152"/>
      <c r="BF72" s="152"/>
      <c r="BG72" s="152"/>
      <c r="BH72" s="152"/>
      <c r="BI72" s="152"/>
      <c r="BJ72" s="152"/>
      <c r="BK72" s="152"/>
      <c r="BL72" s="152"/>
      <c r="BM72" s="152"/>
      <c r="BN72" s="152"/>
      <c r="BO72" s="153"/>
      <c r="BP72" s="152"/>
      <c r="BQ72" s="152"/>
      <c r="BR72" s="152"/>
      <c r="BS72" s="152"/>
      <c r="BT72" s="152"/>
      <c r="BU72" s="152"/>
      <c r="BV72" s="152"/>
      <c r="BW72" s="152"/>
      <c r="BX72" s="152"/>
      <c r="BY72" s="152"/>
      <c r="BZ72" s="152"/>
      <c r="CA72" s="153"/>
      <c r="CB72" s="147"/>
      <c r="CC72" s="147"/>
      <c r="CD72" s="147"/>
      <c r="CE72" s="147"/>
      <c r="CF72" s="147"/>
      <c r="CG72" s="147"/>
      <c r="CH72" s="147"/>
      <c r="CI72" s="147"/>
      <c r="CJ72" s="147"/>
      <c r="CK72" s="147"/>
      <c r="CL72" s="147"/>
      <c r="CM72" s="147"/>
      <c r="CN72" s="147"/>
      <c r="CO72" s="147"/>
      <c r="CP72" s="147"/>
      <c r="CQ72" s="147"/>
      <c r="CR72" s="147"/>
      <c r="CS72" s="147"/>
      <c r="CT72" s="147"/>
      <c r="CU72" s="147"/>
      <c r="CV72" s="147"/>
      <c r="CW72" s="147"/>
      <c r="CX72" s="147"/>
      <c r="CY72" s="147"/>
      <c r="CZ72" s="147"/>
      <c r="DA72" s="147"/>
      <c r="DB72" s="147"/>
      <c r="DC72" s="148">
        <f>SUM(CB72:DB72)</f>
        <v>0</v>
      </c>
      <c r="DD72" s="147"/>
      <c r="DE72" s="147"/>
      <c r="DF72" s="147"/>
      <c r="DG72" s="147"/>
      <c r="DH72" s="147"/>
      <c r="DI72" s="147"/>
      <c r="DJ72" s="147"/>
      <c r="DK72" s="147"/>
      <c r="DL72" s="147"/>
      <c r="DM72" s="147"/>
      <c r="DN72" s="147"/>
      <c r="DO72" s="148">
        <f>SUM(DD72:DN72)</f>
        <v>0</v>
      </c>
      <c r="DP72" s="147"/>
      <c r="DQ72" s="147"/>
      <c r="DR72" s="147"/>
      <c r="DS72" s="147"/>
      <c r="DT72" s="147"/>
      <c r="DU72" s="147"/>
      <c r="DV72" s="147"/>
      <c r="DW72" s="147"/>
      <c r="DX72" s="147"/>
      <c r="DY72" s="147"/>
      <c r="DZ72" s="147"/>
      <c r="EA72" s="148">
        <f>SUM(DP72:DZ72)</f>
        <v>0</v>
      </c>
      <c r="EB72" s="152"/>
      <c r="EC72" s="152"/>
      <c r="ED72" s="152"/>
      <c r="EE72" s="152"/>
      <c r="EF72" s="152"/>
      <c r="EG72" s="152"/>
      <c r="EH72" s="152"/>
      <c r="EI72" s="152"/>
      <c r="EJ72" s="152"/>
      <c r="EK72" s="152"/>
      <c r="EL72" s="152"/>
      <c r="EM72" s="153"/>
      <c r="EN72" s="152"/>
      <c r="EO72" s="152"/>
      <c r="EP72" s="152"/>
      <c r="EQ72" s="152"/>
      <c r="ER72" s="152"/>
      <c r="ES72" s="152"/>
      <c r="ET72" s="152"/>
      <c r="EU72" s="152"/>
      <c r="EV72" s="152"/>
      <c r="EW72" s="152"/>
      <c r="EX72" s="152"/>
      <c r="EY72" s="153"/>
      <c r="EZ72" s="150">
        <f>SUM(AE72,AQ72,BC72,BO72,CA72,DC72,DO72,EA72,EM72,EY72)</f>
        <v>0</v>
      </c>
    </row>
    <row r="73" spans="2:156" ht="14.65" customHeight="1">
      <c r="B73" s="53"/>
      <c r="D73" s="53"/>
    </row>
    <row r="74" spans="2:156" ht="14.65" customHeight="1">
      <c r="B74" s="53" t="s">
        <v>749</v>
      </c>
      <c r="D74" s="53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45"/>
      <c r="CA74" s="45"/>
      <c r="CB74" s="45"/>
      <c r="CC74" s="45"/>
      <c r="CD74" s="45"/>
      <c r="CE74" s="45"/>
      <c r="CF74" s="45"/>
      <c r="CG74" s="45"/>
      <c r="CH74" s="45"/>
      <c r="CI74" s="45"/>
      <c r="CJ74" s="45"/>
      <c r="CK74" s="45"/>
      <c r="CL74" s="45"/>
      <c r="CM74" s="45"/>
      <c r="CN74" s="45"/>
      <c r="CO74" s="45"/>
      <c r="CP74" s="45"/>
      <c r="CQ74" s="45"/>
      <c r="CR74" s="45"/>
      <c r="CS74" s="45"/>
      <c r="CT74" s="45"/>
      <c r="CU74" s="45"/>
      <c r="CV74" s="45"/>
      <c r="CW74" s="45"/>
      <c r="CX74" s="45"/>
      <c r="CY74" s="45"/>
      <c r="CZ74" s="45"/>
      <c r="DA74" s="45"/>
      <c r="DB74" s="45"/>
      <c r="DC74" s="45"/>
      <c r="DD74" s="45"/>
      <c r="DE74" s="45"/>
      <c r="DF74" s="45"/>
      <c r="DG74" s="45"/>
      <c r="DH74" s="45"/>
      <c r="DI74" s="45"/>
      <c r="DJ74" s="45"/>
      <c r="DK74" s="45"/>
      <c r="DL74" s="45"/>
      <c r="DM74" s="45"/>
      <c r="DN74" s="45"/>
      <c r="DO74" s="45"/>
      <c r="DP74" s="45"/>
      <c r="DQ74" s="45"/>
      <c r="DR74" s="45"/>
      <c r="DS74" s="45"/>
      <c r="DT74" s="45"/>
      <c r="DU74" s="45"/>
      <c r="DV74" s="45"/>
      <c r="DW74" s="45"/>
      <c r="DX74" s="45"/>
      <c r="DY74" s="45"/>
      <c r="DZ74" s="45"/>
      <c r="EA74" s="45"/>
      <c r="EB74" s="45"/>
      <c r="EC74" s="45"/>
      <c r="ED74" s="45"/>
      <c r="EE74" s="45"/>
      <c r="EF74" s="45"/>
      <c r="EG74" s="45"/>
      <c r="EH74" s="45"/>
      <c r="EI74" s="45"/>
      <c r="EJ74" s="45"/>
      <c r="EK74" s="45"/>
      <c r="EL74" s="45"/>
      <c r="EM74" s="45"/>
      <c r="EN74" s="45"/>
      <c r="EO74" s="45"/>
      <c r="EP74" s="45"/>
      <c r="EQ74" s="45"/>
      <c r="ER74" s="45"/>
      <c r="ES74" s="45"/>
      <c r="ET74" s="45"/>
      <c r="EU74" s="45"/>
      <c r="EV74" s="45"/>
      <c r="EW74" s="45"/>
      <c r="EX74" s="45"/>
      <c r="EY74" s="45"/>
      <c r="EZ74" s="45"/>
    </row>
    <row r="75" spans="2:156" ht="14.65" customHeight="1">
      <c r="B75" s="378" t="s">
        <v>750</v>
      </c>
      <c r="C75" s="378" t="s">
        <v>371</v>
      </c>
      <c r="D75" s="378" t="s">
        <v>751</v>
      </c>
      <c r="H75" s="378" t="s">
        <v>752</v>
      </c>
      <c r="I75" s="53"/>
      <c r="J75" s="378" t="s">
        <v>753</v>
      </c>
      <c r="K75" s="378" t="s">
        <v>754</v>
      </c>
      <c r="O75" s="378" t="s">
        <v>755</v>
      </c>
      <c r="P75" s="378" t="s">
        <v>756</v>
      </c>
      <c r="Q75" s="53"/>
      <c r="R75" s="53"/>
      <c r="S75" s="378" t="s">
        <v>757</v>
      </c>
      <c r="T75" s="378" t="s">
        <v>758</v>
      </c>
      <c r="U75" s="378" t="s">
        <v>759</v>
      </c>
      <c r="V75" s="53"/>
      <c r="W75" s="378" t="s">
        <v>760</v>
      </c>
      <c r="X75" s="53"/>
      <c r="Y75" s="53"/>
      <c r="Z75" s="378" t="s">
        <v>761</v>
      </c>
      <c r="AA75" s="378" t="s">
        <v>762</v>
      </c>
      <c r="AB75" s="378" t="s">
        <v>763</v>
      </c>
      <c r="AF75" s="378" t="s">
        <v>764</v>
      </c>
      <c r="AG75" s="378" t="s">
        <v>765</v>
      </c>
      <c r="AH75" s="378" t="s">
        <v>766</v>
      </c>
      <c r="AI75" s="378" t="s">
        <v>767</v>
      </c>
      <c r="AJ75" s="378" t="s">
        <v>768</v>
      </c>
      <c r="AK75" s="378" t="s">
        <v>769</v>
      </c>
      <c r="AL75" s="378" t="s">
        <v>770</v>
      </c>
      <c r="AM75" s="378" t="s">
        <v>771</v>
      </c>
      <c r="AN75" s="378" t="s">
        <v>772</v>
      </c>
      <c r="AO75" s="378" t="s">
        <v>773</v>
      </c>
      <c r="AP75" s="378" t="s">
        <v>774</v>
      </c>
      <c r="AQ75" s="53"/>
      <c r="AR75" s="378" t="s">
        <v>775</v>
      </c>
      <c r="AS75" s="378" t="s">
        <v>776</v>
      </c>
      <c r="AT75" s="378" t="s">
        <v>777</v>
      </c>
      <c r="AU75" s="53"/>
      <c r="AV75" s="53"/>
      <c r="AW75" s="378" t="s">
        <v>778</v>
      </c>
      <c r="AX75" s="378" t="s">
        <v>779</v>
      </c>
      <c r="AY75" s="378" t="s">
        <v>780</v>
      </c>
      <c r="AZ75" s="378" t="s">
        <v>781</v>
      </c>
      <c r="BA75" s="378" t="s">
        <v>782</v>
      </c>
      <c r="BB75" s="378" t="s">
        <v>783</v>
      </c>
      <c r="CB75" s="379" t="s">
        <v>784</v>
      </c>
      <c r="CF75" s="379" t="s">
        <v>785</v>
      </c>
      <c r="CH75" s="379" t="s">
        <v>786</v>
      </c>
      <c r="CI75" s="379" t="s">
        <v>787</v>
      </c>
      <c r="CM75" s="379" t="s">
        <v>788</v>
      </c>
      <c r="CN75" s="379" t="s">
        <v>789</v>
      </c>
      <c r="CQ75" s="379" t="s">
        <v>790</v>
      </c>
      <c r="CR75" s="379" t="s">
        <v>791</v>
      </c>
      <c r="CS75" s="379" t="s">
        <v>792</v>
      </c>
      <c r="CU75" s="379" t="s">
        <v>793</v>
      </c>
      <c r="CX75" s="379" t="s">
        <v>794</v>
      </c>
      <c r="CY75" s="379" t="s">
        <v>795</v>
      </c>
      <c r="CZ75" s="379" t="s">
        <v>796</v>
      </c>
      <c r="DD75" s="379" t="s">
        <v>797</v>
      </c>
      <c r="DE75" s="379" t="s">
        <v>798</v>
      </c>
      <c r="DF75" s="379" t="s">
        <v>799</v>
      </c>
      <c r="DG75" s="379" t="s">
        <v>800</v>
      </c>
      <c r="DH75" s="379" t="s">
        <v>801</v>
      </c>
      <c r="DI75" s="379" t="s">
        <v>802</v>
      </c>
      <c r="DJ75" s="379" t="s">
        <v>803</v>
      </c>
      <c r="DK75" s="379" t="s">
        <v>804</v>
      </c>
      <c r="DL75" s="379" t="s">
        <v>805</v>
      </c>
      <c r="DM75" s="379" t="s">
        <v>806</v>
      </c>
      <c r="DN75" s="379" t="s">
        <v>807</v>
      </c>
      <c r="DP75" s="379" t="s">
        <v>808</v>
      </c>
      <c r="DQ75" s="379" t="s">
        <v>809</v>
      </c>
      <c r="DR75" s="379" t="s">
        <v>810</v>
      </c>
      <c r="DU75" s="379" t="s">
        <v>811</v>
      </c>
      <c r="DV75" s="379" t="s">
        <v>812</v>
      </c>
      <c r="DW75" s="379" t="s">
        <v>813</v>
      </c>
      <c r="DX75" s="379" t="s">
        <v>814</v>
      </c>
      <c r="DY75" s="379" t="s">
        <v>815</v>
      </c>
      <c r="DZ75" s="379" t="s">
        <v>816</v>
      </c>
    </row>
    <row r="76" spans="2:156" ht="14.65" customHeight="1">
      <c r="B76" s="378" t="s">
        <v>817</v>
      </c>
      <c r="C76" s="119" t="str">
        <f>IF(COUNTIF(D76:EZ76,"Commentary Required")&gt;0,"Commentary Required","OK")</f>
        <v>OK</v>
      </c>
      <c r="D76" s="119" t="s">
        <v>706</v>
      </c>
      <c r="E76" s="171"/>
      <c r="F76" s="171"/>
      <c r="G76" s="171"/>
      <c r="H76" s="119" t="s">
        <v>706</v>
      </c>
      <c r="I76" s="172"/>
      <c r="J76" s="119" t="s">
        <v>706</v>
      </c>
      <c r="K76" s="119" t="s">
        <v>706</v>
      </c>
      <c r="L76" s="171"/>
      <c r="M76" s="171"/>
      <c r="N76" s="171"/>
      <c r="O76" s="119" t="s">
        <v>706</v>
      </c>
      <c r="P76" s="119" t="s">
        <v>706</v>
      </c>
      <c r="Q76" s="172"/>
      <c r="R76" s="172"/>
      <c r="S76" s="119" t="s">
        <v>706</v>
      </c>
      <c r="T76" s="119" t="s">
        <v>706</v>
      </c>
      <c r="U76" s="119" t="s">
        <v>706</v>
      </c>
      <c r="V76" s="172"/>
      <c r="W76" s="119" t="s">
        <v>706</v>
      </c>
      <c r="X76" s="172"/>
      <c r="Y76" s="172"/>
      <c r="Z76" s="119" t="s">
        <v>706</v>
      </c>
      <c r="AA76" s="119" t="s">
        <v>706</v>
      </c>
      <c r="AB76" s="119" t="s">
        <v>706</v>
      </c>
      <c r="AC76" s="171"/>
      <c r="AD76" s="171"/>
      <c r="AE76" s="171"/>
      <c r="AF76" s="119" t="s">
        <v>706</v>
      </c>
      <c r="AG76" s="119" t="s">
        <v>706</v>
      </c>
      <c r="AH76" s="119" t="s">
        <v>706</v>
      </c>
      <c r="AI76" s="119" t="s">
        <v>706</v>
      </c>
      <c r="AJ76" s="119" t="s">
        <v>706</v>
      </c>
      <c r="AK76" s="119" t="s">
        <v>706</v>
      </c>
      <c r="AL76" s="119" t="s">
        <v>706</v>
      </c>
      <c r="AM76" s="119" t="s">
        <v>706</v>
      </c>
      <c r="AN76" s="119" t="s">
        <v>706</v>
      </c>
      <c r="AO76" s="119" t="s">
        <v>706</v>
      </c>
      <c r="AP76" s="119" t="s">
        <v>706</v>
      </c>
      <c r="AQ76" s="172"/>
      <c r="AR76" s="119" t="s">
        <v>706</v>
      </c>
      <c r="AS76" s="119" t="s">
        <v>706</v>
      </c>
      <c r="AT76" s="119" t="s">
        <v>706</v>
      </c>
      <c r="AU76" s="172"/>
      <c r="AV76" s="172"/>
      <c r="AW76" s="119" t="s">
        <v>706</v>
      </c>
      <c r="AX76" s="119" t="s">
        <v>706</v>
      </c>
      <c r="AY76" s="119" t="s">
        <v>706</v>
      </c>
      <c r="AZ76" s="119" t="s">
        <v>706</v>
      </c>
      <c r="BA76" s="119" t="s">
        <v>706</v>
      </c>
      <c r="BB76" s="119" t="s">
        <v>706</v>
      </c>
      <c r="BC76" s="171"/>
      <c r="BD76" s="171"/>
      <c r="BE76" s="171"/>
      <c r="BF76" s="171"/>
      <c r="BG76" s="171"/>
      <c r="BH76" s="171"/>
      <c r="BI76" s="171"/>
      <c r="BJ76" s="171"/>
      <c r="BK76" s="171"/>
      <c r="BL76" s="171"/>
      <c r="BM76" s="171"/>
      <c r="BN76" s="171"/>
      <c r="BO76" s="171"/>
      <c r="BP76" s="171"/>
      <c r="BQ76" s="171"/>
      <c r="BR76" s="171"/>
      <c r="BS76" s="171"/>
      <c r="BT76" s="171"/>
      <c r="BU76" s="171"/>
      <c r="BV76" s="171"/>
      <c r="BW76" s="171"/>
      <c r="BX76" s="171"/>
      <c r="BY76" s="171"/>
      <c r="BZ76" s="171"/>
      <c r="CA76" s="171"/>
      <c r="CB76" s="119" t="s">
        <v>706</v>
      </c>
      <c r="CC76" s="171"/>
      <c r="CD76" s="171"/>
      <c r="CE76" s="171"/>
      <c r="CF76" s="119" t="s">
        <v>706</v>
      </c>
      <c r="CG76" s="171"/>
      <c r="CH76" s="119" t="s">
        <v>706</v>
      </c>
      <c r="CI76" s="119" t="s">
        <v>706</v>
      </c>
      <c r="CJ76" s="171"/>
      <c r="CK76" s="171"/>
      <c r="CL76" s="171"/>
      <c r="CM76" s="119" t="s">
        <v>706</v>
      </c>
      <c r="CN76" s="119" t="s">
        <v>706</v>
      </c>
      <c r="CO76" s="171"/>
      <c r="CP76" s="171"/>
      <c r="CQ76" s="119" t="s">
        <v>706</v>
      </c>
      <c r="CR76" s="119" t="s">
        <v>706</v>
      </c>
      <c r="CS76" s="119" t="s">
        <v>706</v>
      </c>
      <c r="CT76" s="171"/>
      <c r="CU76" s="119" t="s">
        <v>706</v>
      </c>
      <c r="CV76" s="171"/>
      <c r="CW76" s="171"/>
      <c r="CX76" s="119" t="s">
        <v>706</v>
      </c>
      <c r="CY76" s="119" t="s">
        <v>706</v>
      </c>
      <c r="CZ76" s="119" t="s">
        <v>706</v>
      </c>
      <c r="DA76" s="171"/>
      <c r="DB76" s="171"/>
      <c r="DC76" s="171"/>
      <c r="DD76" s="119" t="s">
        <v>706</v>
      </c>
      <c r="DE76" s="119" t="s">
        <v>706</v>
      </c>
      <c r="DF76" s="119" t="s">
        <v>706</v>
      </c>
      <c r="DG76" s="119" t="s">
        <v>706</v>
      </c>
      <c r="DH76" s="119" t="s">
        <v>706</v>
      </c>
      <c r="DI76" s="119" t="s">
        <v>706</v>
      </c>
      <c r="DJ76" s="119" t="s">
        <v>706</v>
      </c>
      <c r="DK76" s="119" t="s">
        <v>706</v>
      </c>
      <c r="DL76" s="119" t="s">
        <v>706</v>
      </c>
      <c r="DM76" s="119" t="s">
        <v>706</v>
      </c>
      <c r="DN76" s="119" t="s">
        <v>706</v>
      </c>
      <c r="DO76" s="171"/>
      <c r="DP76" s="119" t="s">
        <v>706</v>
      </c>
      <c r="DQ76" s="119" t="s">
        <v>706</v>
      </c>
      <c r="DR76" s="119" t="s">
        <v>706</v>
      </c>
      <c r="DS76" s="171"/>
      <c r="DT76" s="171"/>
      <c r="DU76" s="119" t="s">
        <v>706</v>
      </c>
      <c r="DV76" s="119" t="s">
        <v>706</v>
      </c>
      <c r="DW76" s="119" t="s">
        <v>706</v>
      </c>
      <c r="DX76" s="119" t="s">
        <v>706</v>
      </c>
      <c r="DY76" s="119" t="s">
        <v>706</v>
      </c>
      <c r="DZ76" s="119" t="s">
        <v>706</v>
      </c>
      <c r="EA76" s="171"/>
      <c r="EB76" s="171"/>
      <c r="EC76" s="171"/>
      <c r="ED76" s="171"/>
      <c r="EE76" s="171"/>
      <c r="EF76" s="171"/>
      <c r="EG76" s="171"/>
      <c r="EH76" s="171"/>
      <c r="EI76" s="171"/>
      <c r="EJ76" s="171"/>
      <c r="EK76" s="171"/>
      <c r="EL76" s="171"/>
      <c r="EM76" s="171"/>
      <c r="EN76" s="171"/>
      <c r="EO76" s="171"/>
      <c r="EP76" s="171"/>
      <c r="EQ76" s="171"/>
      <c r="ER76" s="171"/>
      <c r="ES76" s="171"/>
      <c r="ET76" s="171"/>
      <c r="EU76" s="171"/>
      <c r="EV76" s="171"/>
      <c r="EW76" s="171"/>
      <c r="EX76" s="171"/>
      <c r="EY76" s="171"/>
      <c r="EZ76" s="171"/>
    </row>
    <row r="77" spans="2:156" ht="14.65" customHeight="1">
      <c r="B77" s="378" t="s">
        <v>818</v>
      </c>
      <c r="C77" s="119" t="str">
        <f ca="1">IF(COUNTIF(D77:EZ77,"Commentary Required")&gt;0,"Commentary Required","OK")</f>
        <v>OK</v>
      </c>
      <c r="D77" s="173" t="str">
        <f ca="1">IF(D$76="N/A","OK",IF(D$76="Commentary Required","Commentary Required",IF(ABS(INDIRECT("B.G.TR.1."&amp;D$75&amp;"!T97")-SUM(D17:G17))&lt;=D$81,"OK","Commentary Required")))</f>
        <v>OK</v>
      </c>
      <c r="E77" s="174"/>
      <c r="F77" s="174"/>
      <c r="G77" s="174"/>
      <c r="H77" s="173" t="str">
        <f ca="1">IF(H$76="N/A","OK",IF(H$76="Commentary Required","Commentary Required",IF(ABS(INDIRECT("B.G.TR.1."&amp;H$75&amp;"!T97")-SUM(H17:I17))&lt;=H$81,"OK","Commentary Required")))</f>
        <v>OK</v>
      </c>
      <c r="I77" s="175"/>
      <c r="J77" s="173" t="str">
        <f ca="1">IF(J$76="N/A","OK",IF(J$76="Commentary Required","Commentary Required",IF(ABS(INDIRECT("B.G.TR.1."&amp;J$75&amp;"!T97")-J17)&lt;=J$81,"OK","Commentary Required")))</f>
        <v>OK</v>
      </c>
      <c r="K77" s="173" t="str">
        <f ca="1">IF(K$76="N/A","OK",IF(K$76="Commentary Required","Commentary Required",IF(ABS(INDIRECT("B.G.TR.1."&amp;K$75&amp;"!T97")-SUM(K17:N17))&lt;=K$81,"OK","Commentary Required")))</f>
        <v>OK</v>
      </c>
      <c r="L77" s="174"/>
      <c r="M77" s="174"/>
      <c r="N77" s="174"/>
      <c r="O77" s="173" t="str">
        <f ca="1">IF(O$76="N/A","OK",IF(O$76="Commentary Required","Commentary Required",IF(ABS(INDIRECT("B.G.TR.1."&amp;O$75&amp;"!T97")-O17)&lt;=O$81,"OK","Commentary Required")))</f>
        <v>OK</v>
      </c>
      <c r="P77" s="173" t="str">
        <f ca="1">IF(P$76="N/A","OK",IF(P$76="Commentary Required","Commentary Required",IF(ABS(INDIRECT("B.G.TR.1."&amp;P$75&amp;"!T97")-SUM(P17:R17))&lt;=P$81,"OK","Commentary Required")))</f>
        <v>OK</v>
      </c>
      <c r="Q77" s="175"/>
      <c r="R77" s="175"/>
      <c r="S77" s="173" t="str">
        <f ca="1">IF(S$76="N/A","OK",IF(S$76="Commentary Required","Commentary Required",IF(ABS(INDIRECT("B.G.TR.1."&amp;S$75&amp;"!T97")-S17)&lt;=S$81,"OK","Commentary Required")))</f>
        <v>OK</v>
      </c>
      <c r="T77" s="173" t="str">
        <f ca="1">IF(T$76="N/A","OK",IF(T$76="Commentary Required","Commentary Required",IF(ABS(INDIRECT("B.G.TR.1."&amp;T$75&amp;"!T97")-T17)&lt;=T$81,"OK","Commentary Required")))</f>
        <v>OK</v>
      </c>
      <c r="U77" s="173" t="str">
        <f ca="1">IF(U$76="N/A","OK",IF(U$76="Commentary Required","Commentary Required",IF(ABS(INDIRECT("B.G.TR.1."&amp;U$75&amp;"!T97")-SUM(U17:V17))&lt;=U$81,"OK","Commentary Required")))</f>
        <v>OK</v>
      </c>
      <c r="V77" s="175"/>
      <c r="W77" s="173" t="str">
        <f ca="1">IF(W$76="N/A","OK",IF(W$76="Commentary Required","Commentary Required",IF(ABS(INDIRECT("B.G.TR.1."&amp;W$75&amp;"!T97")-SUM(W17:Y17))&lt;=W$81,"OK","Commentary Required")))</f>
        <v>OK</v>
      </c>
      <c r="X77" s="175"/>
      <c r="Y77" s="175"/>
      <c r="Z77" s="173" t="str">
        <f ca="1">IF(Z$76="N/A","OK",IF(Z$76="Commentary Required","Commentary Required",IF(ABS(INDIRECT("B.G.TR.1."&amp;Z$75&amp;"!T97")-Z17)&lt;=Z$81,"OK","Commentary Required")))</f>
        <v>OK</v>
      </c>
      <c r="AA77" s="173" t="str">
        <f ca="1">IF(AA$76="N/A","OK",IF(AA$76="Commentary Required","Commentary Required",IF(ABS(INDIRECT("B.G.TR.1."&amp;AA$75&amp;"!T97")-AA17)&lt;=AA$81,"OK","Commentary Required")))</f>
        <v>OK</v>
      </c>
      <c r="AB77" s="173" t="str">
        <f ca="1">IF(AB$76="N/A","OK",IF(AB$76="Commentary Required","Commentary Required",IF(ABS(INDIRECT("B.G.TR.1."&amp;AB$75&amp;"!T97")-SUM(AB17:AD17))&lt;=AB$81,"OK","Commentary Required")))</f>
        <v>OK</v>
      </c>
      <c r="AC77" s="174"/>
      <c r="AD77" s="174"/>
      <c r="AE77" s="174"/>
      <c r="AF77" s="173" t="str">
        <f t="shared" ref="AF77:AP77" ca="1" si="41">IF(AF$76="N/A","OK",IF(AF$76="Commentary Required","Commentary Required",IF(ABS(INDIRECT("B.G.TR.1."&amp;AF$75&amp;"!T97")-AF17)&lt;=AF$81,"OK","Commentary Required")))</f>
        <v>OK</v>
      </c>
      <c r="AG77" s="173" t="str">
        <f t="shared" ca="1" si="41"/>
        <v>OK</v>
      </c>
      <c r="AH77" s="173" t="str">
        <f t="shared" ca="1" si="41"/>
        <v>OK</v>
      </c>
      <c r="AI77" s="173" t="str">
        <f t="shared" ca="1" si="41"/>
        <v>OK</v>
      </c>
      <c r="AJ77" s="173" t="str">
        <f t="shared" ca="1" si="41"/>
        <v>OK</v>
      </c>
      <c r="AK77" s="173" t="str">
        <f t="shared" ca="1" si="41"/>
        <v>OK</v>
      </c>
      <c r="AL77" s="173" t="str">
        <f t="shared" ca="1" si="41"/>
        <v>OK</v>
      </c>
      <c r="AM77" s="173" t="str">
        <f t="shared" ca="1" si="41"/>
        <v>OK</v>
      </c>
      <c r="AN77" s="173" t="str">
        <f t="shared" ca="1" si="41"/>
        <v>OK</v>
      </c>
      <c r="AO77" s="173" t="str">
        <f t="shared" ca="1" si="41"/>
        <v>OK</v>
      </c>
      <c r="AP77" s="173" t="str">
        <f t="shared" ca="1" si="41"/>
        <v>OK</v>
      </c>
      <c r="AQ77" s="175"/>
      <c r="AR77" s="173" t="str">
        <f ca="1">IF(AR$76="N/A","OK",IF(AR$76="Commentary Required","Commentary Required",IF(ABS(INDIRECT("B.G.TR.1."&amp;AR$75&amp;"!T97")-AR17)&lt;=AR$81,"OK","Commentary Required")))</f>
        <v>OK</v>
      </c>
      <c r="AS77" s="173" t="str">
        <f ca="1">IF(AS$76="N/A","OK",IF(AS$76="Commentary Required","Commentary Required",IF(ABS(INDIRECT("B.G.TR.1."&amp;AS$75&amp;"!T97")-AS17)&lt;=AS$81,"OK","Commentary Required")))</f>
        <v>OK</v>
      </c>
      <c r="AT77" s="173" t="str">
        <f ca="1">IF(AT$76="N/A","OK",IF(AT$76="Commentary Required","Commentary Required",IF(ABS(INDIRECT("B.G.TR.1."&amp;AT$75&amp;"!T97")-SUM(AT17:AV17))&lt;=AT$81,"OK","Commentary Required")))</f>
        <v>OK</v>
      </c>
      <c r="AU77" s="175"/>
      <c r="AV77" s="175"/>
      <c r="AW77" s="173" t="str">
        <f t="shared" ref="AW77:BB77" ca="1" si="42">IF(AW$76="N/A","OK",IF(AW$76="Commentary Required","Commentary Required",IF(ABS(INDIRECT("B.G.TR.1."&amp;AW$75&amp;"!T97")-AW17)&lt;=AW$81,"OK","Commentary Required")))</f>
        <v>OK</v>
      </c>
      <c r="AX77" s="173" t="str">
        <f t="shared" ca="1" si="42"/>
        <v>OK</v>
      </c>
      <c r="AY77" s="173" t="str">
        <f t="shared" ca="1" si="42"/>
        <v>OK</v>
      </c>
      <c r="AZ77" s="173" t="str">
        <f t="shared" ca="1" si="42"/>
        <v>OK</v>
      </c>
      <c r="BA77" s="173" t="str">
        <f t="shared" ca="1" si="42"/>
        <v>OK</v>
      </c>
      <c r="BB77" s="173" t="str">
        <f t="shared" ca="1" si="42"/>
        <v>OK</v>
      </c>
      <c r="BC77" s="174"/>
      <c r="BD77" s="174"/>
      <c r="BE77" s="174"/>
      <c r="BF77" s="174"/>
      <c r="BG77" s="174"/>
      <c r="BH77" s="174"/>
      <c r="BI77" s="174"/>
      <c r="BJ77" s="174"/>
      <c r="BK77" s="174"/>
      <c r="BL77" s="174"/>
      <c r="BM77" s="174"/>
      <c r="BN77" s="174"/>
      <c r="BO77" s="174"/>
      <c r="BP77" s="174"/>
      <c r="BQ77" s="174"/>
      <c r="BR77" s="174"/>
      <c r="BS77" s="174"/>
      <c r="BT77" s="174"/>
      <c r="BU77" s="174"/>
      <c r="BV77" s="174"/>
      <c r="BW77" s="174"/>
      <c r="BX77" s="174"/>
      <c r="BY77" s="174"/>
      <c r="BZ77" s="174"/>
      <c r="CA77" s="174"/>
      <c r="CB77" s="176" t="str">
        <f ca="1">IF(CB$76="N/A","OK",IF(CB$76="Commentary Required","Commentary Required",IF(ABS(INDIRECT("B.G.TR.1."&amp;CB$75&amp;"!T97")-SUM(CB17:CE17))&lt;=CB$81,"OK","Commentary Required")))</f>
        <v>OK</v>
      </c>
      <c r="CC77" s="174"/>
      <c r="CD77" s="174"/>
      <c r="CE77" s="174"/>
      <c r="CF77" s="176" t="str">
        <f ca="1">IF(CF$76="N/A","OK",IF(CF$76="Commentary Required","Commentary Required",IF(ABS(INDIRECT("B.G.TR.1."&amp;CF$75&amp;"!T97")-SUM(CF17:CG17))&lt;=CF$81,"OK","Commentary Required")))</f>
        <v>OK</v>
      </c>
      <c r="CG77" s="174"/>
      <c r="CH77" s="176" t="str">
        <f ca="1">IF(CH$76="N/A","OK",IF(CH$76="Commentary Required","Commentary Required",IF(ABS(INDIRECT("B.G.TR.1."&amp;CH$75&amp;"!T97")-CH17)&lt;=CH$81,"OK","Commentary Required")))</f>
        <v>OK</v>
      </c>
      <c r="CI77" s="176" t="str">
        <f ca="1">IF(CI$76="N/A","OK",IF(CI$76="Commentary Required","Commentary Required",IF(ABS(INDIRECT("B.G.TR.1."&amp;CI$75&amp;"!T97")-SUM(CI17:CL17))&lt;=CI$81,"OK","Commentary Required")))</f>
        <v>OK</v>
      </c>
      <c r="CJ77" s="174"/>
      <c r="CK77" s="174"/>
      <c r="CL77" s="174"/>
      <c r="CM77" s="176" t="str">
        <f ca="1">IF(CM$76="N/A","OK",IF(CM$76="Commentary Required","Commentary Required",IF(ABS(INDIRECT("B.G.TR.1."&amp;CM$75&amp;"!T97")-CM17)&lt;=CM$81,"OK","Commentary Required")))</f>
        <v>OK</v>
      </c>
      <c r="CN77" s="176" t="str">
        <f ca="1">IF(CN$76="N/A","OK",IF(CN$76="Commentary Required","Commentary Required",IF(ABS(INDIRECT("B.G.TR.1."&amp;CN$75&amp;"!T97")-SUM(CN17:CP17))&lt;=CN$81,"OK","Commentary Required")))</f>
        <v>OK</v>
      </c>
      <c r="CO77" s="174"/>
      <c r="CP77" s="174"/>
      <c r="CQ77" s="176" t="str">
        <f ca="1">IF(CQ$76="N/A","OK",IF(CQ$76="Commentary Required","Commentary Required",IF(ABS(INDIRECT("B.G.TR.1."&amp;CQ$75&amp;"!T97")-CQ17)&lt;=CQ$81,"OK","Commentary Required")))</f>
        <v>OK</v>
      </c>
      <c r="CR77" s="176" t="str">
        <f ca="1">IF(CR$76="N/A","OK",IF(CR$76="Commentary Required","Commentary Required",IF(ABS(INDIRECT("B.G.TR.1."&amp;CR$75&amp;"!T97")-CR17)&lt;=CR$81,"OK","Commentary Required")))</f>
        <v>OK</v>
      </c>
      <c r="CS77" s="176" t="str">
        <f ca="1">IF(CS$76="N/A","OK",IF(CS$76="Commentary Required","Commentary Required",IF(ABS(INDIRECT("B.G.TR.1."&amp;CS$75&amp;"!T97")-SUM(CS17:CT17))&lt;=CS$81,"OK","Commentary Required")))</f>
        <v>OK</v>
      </c>
      <c r="CT77" s="174"/>
      <c r="CU77" s="176" t="str">
        <f ca="1">IF(CU$76="N/A","OK",IF(CU$76="Commentary Required","Commentary Required",IF(ABS(INDIRECT("B.G.TR.1."&amp;CU$75&amp;"!T97")-SUM(CU17:CW17))&lt;=CU$81,"OK","Commentary Required")))</f>
        <v>OK</v>
      </c>
      <c r="CV77" s="174"/>
      <c r="CW77" s="174"/>
      <c r="CX77" s="176" t="str">
        <f ca="1">IF(CX$76="N/A","OK",IF(CX$76="Commentary Required","Commentary Required",IF(ABS(INDIRECT("B.G.TR.1."&amp;CX$75&amp;"!T97")-CX17)&lt;=CX$81,"OK","Commentary Required")))</f>
        <v>OK</v>
      </c>
      <c r="CY77" s="176" t="str">
        <f ca="1">IF(CY$76="N/A","OK",IF(CY$76="Commentary Required","Commentary Required",IF(ABS(INDIRECT("B.G.TR.1."&amp;CY$75&amp;"!T97")-CY17)&lt;=CY$81,"OK","Commentary Required")))</f>
        <v>OK</v>
      </c>
      <c r="CZ77" s="176" t="str">
        <f ca="1">IF(CZ$76="N/A","OK",IF(CZ$76="Commentary Required","Commentary Required",IF(ABS(INDIRECT("B.G.TR.1."&amp;CZ$75&amp;"!T97")-SUM(CZ17:DB17))&lt;=CZ$81,"OK","Commentary Required")))</f>
        <v>OK</v>
      </c>
      <c r="DA77" s="174"/>
      <c r="DB77" s="174"/>
      <c r="DC77" s="174"/>
      <c r="DD77" s="176" t="str">
        <f t="shared" ref="DD77:DN77" ca="1" si="43">IF(DD$76="N/A","OK",IF(DD$76="Commentary Required","Commentary Required",IF(ABS(INDIRECT("B.G.TR.1."&amp;DD$75&amp;"!T97")-DD17)&lt;=DD$81,"OK","Commentary Required")))</f>
        <v>OK</v>
      </c>
      <c r="DE77" s="176" t="str">
        <f t="shared" ca="1" si="43"/>
        <v>OK</v>
      </c>
      <c r="DF77" s="176" t="str">
        <f t="shared" ca="1" si="43"/>
        <v>OK</v>
      </c>
      <c r="DG77" s="176" t="str">
        <f t="shared" ca="1" si="43"/>
        <v>OK</v>
      </c>
      <c r="DH77" s="176" t="str">
        <f t="shared" ca="1" si="43"/>
        <v>OK</v>
      </c>
      <c r="DI77" s="176" t="str">
        <f t="shared" ca="1" si="43"/>
        <v>OK</v>
      </c>
      <c r="DJ77" s="176" t="str">
        <f t="shared" ca="1" si="43"/>
        <v>OK</v>
      </c>
      <c r="DK77" s="176" t="str">
        <f t="shared" ca="1" si="43"/>
        <v>OK</v>
      </c>
      <c r="DL77" s="176" t="str">
        <f t="shared" ca="1" si="43"/>
        <v>OK</v>
      </c>
      <c r="DM77" s="176" t="str">
        <f t="shared" ca="1" si="43"/>
        <v>OK</v>
      </c>
      <c r="DN77" s="176" t="str">
        <f t="shared" ca="1" si="43"/>
        <v>OK</v>
      </c>
      <c r="DO77" s="174"/>
      <c r="DP77" s="176" t="str">
        <f ca="1">IF(DP$76="N/A","OK",IF(DP$76="Commentary Required","Commentary Required",IF(ABS(INDIRECT("B.G.TR.1."&amp;DP$75&amp;"!T97")-DP17)&lt;=DP$81,"OK","Commentary Required")))</f>
        <v>OK</v>
      </c>
      <c r="DQ77" s="176" t="str">
        <f ca="1">IF(DQ$76="N/A","OK",IF(DQ$76="Commentary Required","Commentary Required",IF(ABS(INDIRECT("B.G.TR.1."&amp;DQ$75&amp;"!T97")-DQ17)&lt;=DQ$81,"OK","Commentary Required")))</f>
        <v>OK</v>
      </c>
      <c r="DR77" s="176" t="str">
        <f ca="1">IF(DR$76="N/A","OK",IF(DR$76="Commentary Required","Commentary Required",IF(ABS(INDIRECT("B.G.TR.1."&amp;DR$75&amp;"!T97")-SUM(DR17:DT17))&lt;=DR$81,"OK","Commentary Required")))</f>
        <v>OK</v>
      </c>
      <c r="DS77" s="174"/>
      <c r="DT77" s="174"/>
      <c r="DU77" s="176" t="str">
        <f t="shared" ref="DU77:DZ77" ca="1" si="44">IF(DU$76="N/A","OK",IF(DU$76="Commentary Required","Commentary Required",IF(ABS(INDIRECT("B.G.TR.1."&amp;DU$75&amp;"!T97")-DU17)&lt;=DU$81,"OK","Commentary Required")))</f>
        <v>OK</v>
      </c>
      <c r="DV77" s="176" t="str">
        <f t="shared" ca="1" si="44"/>
        <v>OK</v>
      </c>
      <c r="DW77" s="176" t="str">
        <f t="shared" ca="1" si="44"/>
        <v>OK</v>
      </c>
      <c r="DX77" s="176" t="str">
        <f t="shared" ca="1" si="44"/>
        <v>OK</v>
      </c>
      <c r="DY77" s="176" t="str">
        <f t="shared" ca="1" si="44"/>
        <v>OK</v>
      </c>
      <c r="DZ77" s="176" t="str">
        <f t="shared" ca="1" si="44"/>
        <v>OK</v>
      </c>
      <c r="EA77" s="174"/>
      <c r="EB77" s="174"/>
      <c r="EC77" s="174"/>
      <c r="ED77" s="174"/>
      <c r="EE77" s="174"/>
      <c r="EF77" s="174"/>
      <c r="EG77" s="174"/>
      <c r="EH77" s="174"/>
      <c r="EI77" s="174"/>
      <c r="EJ77" s="174"/>
      <c r="EK77" s="174"/>
      <c r="EL77" s="174"/>
      <c r="EM77" s="174"/>
      <c r="EN77" s="174"/>
      <c r="EO77" s="174"/>
      <c r="EP77" s="174"/>
      <c r="EQ77" s="174"/>
      <c r="ER77" s="174"/>
      <c r="ES77" s="174"/>
      <c r="ET77" s="174"/>
      <c r="EU77" s="174"/>
      <c r="EV77" s="174"/>
      <c r="EW77" s="174"/>
      <c r="EX77" s="174"/>
      <c r="EY77" s="174"/>
      <c r="EZ77" s="174"/>
    </row>
    <row r="78" spans="2:156" ht="14.65" customHeight="1">
      <c r="B78" s="378" t="s">
        <v>819</v>
      </c>
      <c r="C78" s="119" t="str">
        <f ca="1">IF(COUNTIF(D78:EZ78,"Commentary Required")&gt;0,"Commentary Required","OK")</f>
        <v>OK</v>
      </c>
      <c r="D78" s="173" t="str">
        <f ca="1">IF(D$76="N/A","OK",IF(D$76="Commentary Required","Commentary Required",IF(ABS(INDIRECT("B.G.TR.1."&amp;D$75&amp;"!U97")-SUM(D31:G31))&lt;=D$81,"OK","Commentary Required")))</f>
        <v>OK</v>
      </c>
      <c r="E78" s="174"/>
      <c r="F78" s="174"/>
      <c r="G78" s="174"/>
      <c r="H78" s="173" t="str">
        <f ca="1">IF(H$76="N/A","OK",IF(H$76="Commentary Required","Commentary Required",IF(ABS(INDIRECT("B.G.TR.1."&amp;H$75&amp;"!U97")-SUM(H31:I31))&lt;=H$81,"OK","Commentary Required")))</f>
        <v>OK</v>
      </c>
      <c r="I78" s="175"/>
      <c r="J78" s="173" t="str">
        <f ca="1">IF(J$76="N/A","OK",IF(J$76="Commentary Required","Commentary Required",IF(ABS(INDIRECT("B.G.TR.1."&amp;J$75&amp;"!U97")-J31)&lt;=J$81,"OK","Commentary Required")))</f>
        <v>OK</v>
      </c>
      <c r="K78" s="173" t="str">
        <f ca="1">IF(K$76="N/A","OK",IF(K$76="Commentary Required","Commentary Required",IF(ABS(INDIRECT("B.G.TR.1."&amp;K$75&amp;"!U97")-SUM(K31:N31))&lt;=K$81,"OK","Commentary Required")))</f>
        <v>OK</v>
      </c>
      <c r="L78" s="174"/>
      <c r="M78" s="174"/>
      <c r="N78" s="174"/>
      <c r="O78" s="173" t="str">
        <f ca="1">IF(O$76="N/A","OK",IF(O$76="Commentary Required","Commentary Required",IF(ABS(INDIRECT("B.G.TR.1."&amp;O$75&amp;"!U97")-O31)&lt;=O$81,"OK","Commentary Required")))</f>
        <v>OK</v>
      </c>
      <c r="P78" s="173" t="str">
        <f ca="1">IF(P$76="N/A","OK",IF(P$76="Commentary Required","Commentary Required",IF(ABS(INDIRECT("B.G.TR.1."&amp;P$75&amp;"!U97")-SUM(P31:R31))&lt;=P$81,"OK","Commentary Required")))</f>
        <v>OK</v>
      </c>
      <c r="Q78" s="175"/>
      <c r="R78" s="175"/>
      <c r="S78" s="173" t="str">
        <f ca="1">IF(S$76="N/A","OK",IF(S$76="Commentary Required","Commentary Required",IF(ABS(INDIRECT("B.G.TR.1."&amp;S$75&amp;"!U97")-S31)&lt;=S$81,"OK","Commentary Required")))</f>
        <v>OK</v>
      </c>
      <c r="T78" s="173" t="str">
        <f ca="1">IF(T$76="N/A","OK",IF(T$76="Commentary Required","Commentary Required",IF(ABS(INDIRECT("B.G.TR.1."&amp;T$75&amp;"!U97")-T31)&lt;=T$81,"OK","Commentary Required")))</f>
        <v>OK</v>
      </c>
      <c r="U78" s="173" t="str">
        <f ca="1">IF(U$76="N/A","OK",IF(U$76="Commentary Required","Commentary Required",IF(ABS(INDIRECT("B.G.TR.1."&amp;U$75&amp;"!U97")-SUM(U31:V31))&lt;=U$81,"OK","Commentary Required")))</f>
        <v>OK</v>
      </c>
      <c r="V78" s="175"/>
      <c r="W78" s="173" t="str">
        <f ca="1">IF(W$76="N/A","OK",IF(W$76="Commentary Required","Commentary Required",IF(ABS(INDIRECT("B.G.TR.1."&amp;W$75&amp;"!U97")-SUM(W31:Y31))&lt;=W$81,"OK","Commentary Required")))</f>
        <v>OK</v>
      </c>
      <c r="X78" s="175"/>
      <c r="Y78" s="175"/>
      <c r="Z78" s="173" t="str">
        <f ca="1">IF(Z$76="N/A","OK",IF(Z$76="Commentary Required","Commentary Required",IF(ABS(INDIRECT("B.G.TR.1."&amp;Z$75&amp;"!U97")-Z31)&lt;=Z$81,"OK","Commentary Required")))</f>
        <v>OK</v>
      </c>
      <c r="AA78" s="173" t="str">
        <f ca="1">IF(AA$76="N/A","OK",IF(AA$76="Commentary Required","Commentary Required",IF(ABS(INDIRECT("B.G.TR.1."&amp;AA$75&amp;"!U97")-AA31)&lt;=AA$81,"OK","Commentary Required")))</f>
        <v>OK</v>
      </c>
      <c r="AB78" s="173" t="str">
        <f ca="1">IF(AB$76="N/A","OK",IF(AB$76="Commentary Required","Commentary Required",IF(ABS(INDIRECT("B.G.TR.1."&amp;AB$75&amp;"!U97")-SUM(AB31:AD31))&lt;=AB$81,"OK","Commentary Required")))</f>
        <v>OK</v>
      </c>
      <c r="AC78" s="174"/>
      <c r="AD78" s="174"/>
      <c r="AE78" s="174"/>
      <c r="AF78" s="173" t="str">
        <f t="shared" ref="AF78:AP78" ca="1" si="45">IF(AF$76="N/A","OK",IF(AF$76="Commentary Required","Commentary Required",IF(ABS(INDIRECT("B.G.TR.1."&amp;AF$75&amp;"!U97")-AF31)&lt;=AF$81,"OK","Commentary Required")))</f>
        <v>OK</v>
      </c>
      <c r="AG78" s="173" t="str">
        <f t="shared" ca="1" si="45"/>
        <v>OK</v>
      </c>
      <c r="AH78" s="173" t="str">
        <f t="shared" ca="1" si="45"/>
        <v>OK</v>
      </c>
      <c r="AI78" s="173" t="str">
        <f t="shared" ca="1" si="45"/>
        <v>OK</v>
      </c>
      <c r="AJ78" s="173" t="str">
        <f t="shared" ca="1" si="45"/>
        <v>OK</v>
      </c>
      <c r="AK78" s="173" t="str">
        <f t="shared" ca="1" si="45"/>
        <v>OK</v>
      </c>
      <c r="AL78" s="173" t="str">
        <f t="shared" ca="1" si="45"/>
        <v>OK</v>
      </c>
      <c r="AM78" s="173" t="str">
        <f t="shared" ca="1" si="45"/>
        <v>OK</v>
      </c>
      <c r="AN78" s="173" t="str">
        <f t="shared" ca="1" si="45"/>
        <v>OK</v>
      </c>
      <c r="AO78" s="173" t="str">
        <f t="shared" ca="1" si="45"/>
        <v>OK</v>
      </c>
      <c r="AP78" s="173" t="str">
        <f t="shared" ca="1" si="45"/>
        <v>OK</v>
      </c>
      <c r="AQ78" s="175"/>
      <c r="AR78" s="173" t="str">
        <f ca="1">IF(AR$76="N/A","OK",IF(AR$76="Commentary Required","Commentary Required",IF(ABS(INDIRECT("B.G.TR.1."&amp;AR$75&amp;"!U97")-AR31)&lt;=AR$81,"OK","Commentary Required")))</f>
        <v>OK</v>
      </c>
      <c r="AS78" s="173" t="str">
        <f ca="1">IF(AS$76="N/A","OK",IF(AS$76="Commentary Required","Commentary Required",IF(ABS(INDIRECT("B.G.TR.1."&amp;AS$75&amp;"!U97")-AS31)&lt;=AS$81,"OK","Commentary Required")))</f>
        <v>OK</v>
      </c>
      <c r="AT78" s="173" t="str">
        <f ca="1">IF(AT$76="N/A","OK",IF(AT$76="Commentary Required","Commentary Required",IF(ABS(INDIRECT("B.G.TR.1."&amp;AT$75&amp;"!U97")-SUM(AT31:AV31))&lt;=AT$81,"OK","Commentary Required")))</f>
        <v>OK</v>
      </c>
      <c r="AU78" s="175"/>
      <c r="AV78" s="175"/>
      <c r="AW78" s="173" t="str">
        <f t="shared" ref="AW78:BB78" ca="1" si="46">IF(AW$76="N/A","OK",IF(AW$76="Commentary Required","Commentary Required",IF(ABS(INDIRECT("B.G.TR.1."&amp;AW$75&amp;"!U97")-AW31)&lt;=AW$81,"OK","Commentary Required")))</f>
        <v>OK</v>
      </c>
      <c r="AX78" s="173" t="str">
        <f t="shared" ca="1" si="46"/>
        <v>OK</v>
      </c>
      <c r="AY78" s="173" t="str">
        <f t="shared" ca="1" si="46"/>
        <v>OK</v>
      </c>
      <c r="AZ78" s="173" t="str">
        <f t="shared" ca="1" si="46"/>
        <v>OK</v>
      </c>
      <c r="BA78" s="173" t="str">
        <f t="shared" ca="1" si="46"/>
        <v>OK</v>
      </c>
      <c r="BB78" s="173" t="str">
        <f t="shared" ca="1" si="46"/>
        <v>OK</v>
      </c>
      <c r="BC78" s="174"/>
      <c r="BD78" s="174"/>
      <c r="BE78" s="174"/>
      <c r="BF78" s="174"/>
      <c r="BG78" s="174"/>
      <c r="BH78" s="174"/>
      <c r="BI78" s="174"/>
      <c r="BJ78" s="174"/>
      <c r="BK78" s="174"/>
      <c r="BL78" s="174"/>
      <c r="BM78" s="174"/>
      <c r="BN78" s="174"/>
      <c r="BO78" s="174"/>
      <c r="BP78" s="174"/>
      <c r="BQ78" s="174"/>
      <c r="BR78" s="174"/>
      <c r="BS78" s="174"/>
      <c r="BT78" s="174"/>
      <c r="BU78" s="174"/>
      <c r="BV78" s="174"/>
      <c r="BW78" s="174"/>
      <c r="BX78" s="174"/>
      <c r="BY78" s="174"/>
      <c r="BZ78" s="174"/>
      <c r="CA78" s="174"/>
      <c r="CB78" s="176" t="str">
        <f ca="1">IF(CB$76="N/A","OK",IF(CB$76="Commentary Required","Commentary Required",IF(ABS(INDIRECT("B.G.TR.1."&amp;CB$75&amp;"!U97")-SUM(CB31:CE31))&lt;=CB$81,"OK","Commentary Required")))</f>
        <v>OK</v>
      </c>
      <c r="CC78" s="174"/>
      <c r="CD78" s="174"/>
      <c r="CE78" s="174"/>
      <c r="CF78" s="176" t="str">
        <f ca="1">IF(CF$76="N/A","OK",IF(CF$76="Commentary Required","Commentary Required",IF(ABS(INDIRECT("B.G.TR.1."&amp;CF$75&amp;"!U97")-SUM(CF31:CG31))&lt;=CF$81,"OK","Commentary Required")))</f>
        <v>OK</v>
      </c>
      <c r="CG78" s="174"/>
      <c r="CH78" s="176" t="str">
        <f ca="1">IF(CH$76="N/A","OK",IF(CH$76="Commentary Required","Commentary Required",IF(ABS(INDIRECT("B.G.TR.1."&amp;CH$75&amp;"!U97")-CH31)&lt;=CH$81,"OK","Commentary Required")))</f>
        <v>OK</v>
      </c>
      <c r="CI78" s="176" t="str">
        <f ca="1">IF(CI$76="N/A","OK",IF(CI$76="Commentary Required","Commentary Required",IF(ABS(INDIRECT("B.G.TR.1."&amp;CI$75&amp;"!U97")-SUM(CI31:CL31))&lt;=CI$81,"OK","Commentary Required")))</f>
        <v>OK</v>
      </c>
      <c r="CJ78" s="174"/>
      <c r="CK78" s="174"/>
      <c r="CL78" s="174"/>
      <c r="CM78" s="176" t="str">
        <f ca="1">IF(CM$76="N/A","OK",IF(CM$76="Commentary Required","Commentary Required",IF(ABS(INDIRECT("B.G.TR.1."&amp;CM$75&amp;"!U97")-CM31)&lt;=CM$81,"OK","Commentary Required")))</f>
        <v>OK</v>
      </c>
      <c r="CN78" s="176" t="str">
        <f ca="1">IF(CN$76="N/A","OK",IF(CN$76="Commentary Required","Commentary Required",IF(ABS(INDIRECT("B.G.TR.1."&amp;CN$75&amp;"!U97")-SUM(CN31:CP31))&lt;=CN$81,"OK","Commentary Required")))</f>
        <v>OK</v>
      </c>
      <c r="CO78" s="174"/>
      <c r="CP78" s="174"/>
      <c r="CQ78" s="176" t="str">
        <f ca="1">IF(CQ$76="N/A","OK",IF(CQ$76="Commentary Required","Commentary Required",IF(ABS(INDIRECT("B.G.TR.1."&amp;CQ$75&amp;"!U97")-CQ31)&lt;=CQ$81,"OK","Commentary Required")))</f>
        <v>OK</v>
      </c>
      <c r="CR78" s="176" t="str">
        <f ca="1">IF(CR$76="N/A","OK",IF(CR$76="Commentary Required","Commentary Required",IF(ABS(INDIRECT("B.G.TR.1."&amp;CR$75&amp;"!U97")-CR31)&lt;=CR$81,"OK","Commentary Required")))</f>
        <v>OK</v>
      </c>
      <c r="CS78" s="176" t="str">
        <f ca="1">IF(CS$76="N/A","OK",IF(CS$76="Commentary Required","Commentary Required",IF(ABS(INDIRECT("B.G.TR.1."&amp;CS$75&amp;"!U97")-SUM(CS31:CT31))&lt;=CS$81,"OK","Commentary Required")))</f>
        <v>OK</v>
      </c>
      <c r="CT78" s="174"/>
      <c r="CU78" s="176" t="str">
        <f ca="1">IF(CU$76="N/A","OK",IF(CU$76="Commentary Required","Commentary Required",IF(ABS(INDIRECT("B.G.TR.1."&amp;CU$75&amp;"!U97")-SUM(CU31:CW31))&lt;=CU$81,"OK","Commentary Required")))</f>
        <v>OK</v>
      </c>
      <c r="CV78" s="174"/>
      <c r="CW78" s="174"/>
      <c r="CX78" s="176" t="str">
        <f ca="1">IF(CX$76="N/A","OK",IF(CX$76="Commentary Required","Commentary Required",IF(ABS(INDIRECT("B.G.TR.1."&amp;CX$75&amp;"!U97")-CX31)&lt;=CX$81,"OK","Commentary Required")))</f>
        <v>OK</v>
      </c>
      <c r="CY78" s="176" t="str">
        <f ca="1">IF(CY$76="N/A","OK",IF(CY$76="Commentary Required","Commentary Required",IF(ABS(INDIRECT("B.G.TR.1."&amp;CY$75&amp;"!U97")-CY31)&lt;=CY$81,"OK","Commentary Required")))</f>
        <v>OK</v>
      </c>
      <c r="CZ78" s="176" t="str">
        <f ca="1">IF(CZ$76="N/A","OK",IF(CZ$76="Commentary Required","Commentary Required",IF(ABS(INDIRECT("B.G.TR.1."&amp;CZ$75&amp;"!U97")-SUM(CZ31:DB31))&lt;=CZ$81,"OK","Commentary Required")))</f>
        <v>OK</v>
      </c>
      <c r="DA78" s="174"/>
      <c r="DB78" s="174"/>
      <c r="DC78" s="174"/>
      <c r="DD78" s="176" t="str">
        <f t="shared" ref="DD78:DN78" ca="1" si="47">IF(DD$76="N/A","OK",IF(DD$76="Commentary Required","Commentary Required",IF(ABS(INDIRECT("B.G.TR.1."&amp;DD$75&amp;"!U97")-DD31)&lt;=DD$81,"OK","Commentary Required")))</f>
        <v>OK</v>
      </c>
      <c r="DE78" s="176" t="str">
        <f t="shared" ca="1" si="47"/>
        <v>OK</v>
      </c>
      <c r="DF78" s="176" t="str">
        <f t="shared" ca="1" si="47"/>
        <v>OK</v>
      </c>
      <c r="DG78" s="176" t="str">
        <f t="shared" ca="1" si="47"/>
        <v>OK</v>
      </c>
      <c r="DH78" s="176" t="str">
        <f t="shared" ca="1" si="47"/>
        <v>OK</v>
      </c>
      <c r="DI78" s="176" t="str">
        <f t="shared" ca="1" si="47"/>
        <v>OK</v>
      </c>
      <c r="DJ78" s="176" t="str">
        <f t="shared" ca="1" si="47"/>
        <v>OK</v>
      </c>
      <c r="DK78" s="176" t="str">
        <f t="shared" ca="1" si="47"/>
        <v>OK</v>
      </c>
      <c r="DL78" s="176" t="str">
        <f t="shared" ca="1" si="47"/>
        <v>OK</v>
      </c>
      <c r="DM78" s="176" t="str">
        <f t="shared" ca="1" si="47"/>
        <v>OK</v>
      </c>
      <c r="DN78" s="176" t="str">
        <f t="shared" ca="1" si="47"/>
        <v>OK</v>
      </c>
      <c r="DO78" s="174"/>
      <c r="DP78" s="176" t="str">
        <f ca="1">IF(DP$76="N/A","OK",IF(DP$76="Commentary Required","Commentary Required",IF(ABS(INDIRECT("B.G.TR.1."&amp;DP$75&amp;"!U97")-DP31)&lt;=DP$81,"OK","Commentary Required")))</f>
        <v>OK</v>
      </c>
      <c r="DQ78" s="176" t="str">
        <f ca="1">IF(DQ$76="N/A","OK",IF(DQ$76="Commentary Required","Commentary Required",IF(ABS(INDIRECT("B.G.TR.1."&amp;DQ$75&amp;"!U97")-DQ31)&lt;=DQ$81,"OK","Commentary Required")))</f>
        <v>OK</v>
      </c>
      <c r="DR78" s="176" t="str">
        <f ca="1">IF(DR$76="N/A","OK",IF(DR$76="Commentary Required","Commentary Required",IF(ABS(INDIRECT("B.G.TR.1."&amp;DR$75&amp;"!U97")-SUM(DR31:DT31))&lt;=DR$81,"OK","Commentary Required")))</f>
        <v>OK</v>
      </c>
      <c r="DS78" s="174"/>
      <c r="DT78" s="174"/>
      <c r="DU78" s="176" t="str">
        <f t="shared" ref="DU78:DZ78" ca="1" si="48">IF(DU$76="N/A","OK",IF(DU$76="Commentary Required","Commentary Required",IF(ABS(INDIRECT("B.G.TR.1."&amp;DU$75&amp;"!U97")-DU31)&lt;=DU$81,"OK","Commentary Required")))</f>
        <v>OK</v>
      </c>
      <c r="DV78" s="176" t="str">
        <f t="shared" ca="1" si="48"/>
        <v>OK</v>
      </c>
      <c r="DW78" s="176" t="str">
        <f t="shared" ca="1" si="48"/>
        <v>OK</v>
      </c>
      <c r="DX78" s="176" t="str">
        <f t="shared" ca="1" si="48"/>
        <v>OK</v>
      </c>
      <c r="DY78" s="176" t="str">
        <f t="shared" ca="1" si="48"/>
        <v>OK</v>
      </c>
      <c r="DZ78" s="176" t="str">
        <f t="shared" ca="1" si="48"/>
        <v>OK</v>
      </c>
      <c r="EA78" s="174"/>
      <c r="EB78" s="174"/>
      <c r="EC78" s="174"/>
      <c r="ED78" s="174"/>
      <c r="EE78" s="174"/>
      <c r="EF78" s="174"/>
      <c r="EG78" s="174"/>
      <c r="EH78" s="174"/>
      <c r="EI78" s="174"/>
      <c r="EJ78" s="174"/>
      <c r="EK78" s="174"/>
      <c r="EL78" s="174"/>
      <c r="EM78" s="174"/>
      <c r="EN78" s="174"/>
      <c r="EO78" s="174"/>
      <c r="EP78" s="174"/>
      <c r="EQ78" s="174"/>
      <c r="ER78" s="174"/>
      <c r="ES78" s="174"/>
      <c r="ET78" s="174"/>
      <c r="EU78" s="174"/>
      <c r="EV78" s="174"/>
      <c r="EW78" s="174"/>
      <c r="EX78" s="174"/>
      <c r="EY78" s="174"/>
      <c r="EZ78" s="174"/>
    </row>
    <row r="79" spans="2:156" ht="14.65" customHeight="1">
      <c r="B79" s="378" t="s">
        <v>820</v>
      </c>
      <c r="C79" s="119" t="str">
        <f ca="1">IF(COUNTIF(D79:EZ79,"Commentary Required")&gt;0,"Commentary Required","OK")</f>
        <v>OK</v>
      </c>
      <c r="D79" s="173" t="str">
        <f ca="1">IF(D$76="N/A","OK",IF(D$76="Commentary Required","Commentary Required",IF(ABS(INDIRECT("B.G.TR.2."&amp;D$75&amp;"!T97")-SUM(D17:G17,D20:G20))&lt;=D$81,"OK","Commentary Required")))</f>
        <v>OK</v>
      </c>
      <c r="E79" s="174"/>
      <c r="F79" s="174"/>
      <c r="G79" s="174"/>
      <c r="H79" s="173" t="str">
        <f ca="1">IF(H$76="N/A","OK",IF(H$76="Commentary Required","Commentary Required",IF(ABS(INDIRECT("B.G.TR.2."&amp;H$75&amp;"!T97")-SUM(H17:I17,H20:I20))&lt;=H$81,"OK","Commentary Required")))</f>
        <v>OK</v>
      </c>
      <c r="I79" s="175"/>
      <c r="J79" s="173" t="str">
        <f ca="1">IF(J$76="N/A","OK",IF(J$76="Commentary Required","Commentary Required",IF(ABS(INDIRECT("B.G.TR.2."&amp;J$75&amp;"!T97")-SUM(J17,J20))&lt;=J$81,"OK","Commentary Required")))</f>
        <v>OK</v>
      </c>
      <c r="K79" s="173" t="str">
        <f ca="1">IF(K$76="N/A","OK",IF(K$76="Commentary Required","Commentary Required",IF(ABS(INDIRECT("B.G.TR.2."&amp;K$75&amp;"!T97")-SUM(K17:N17,K20:N20))&lt;=K$81,"OK","Commentary Required")))</f>
        <v>OK</v>
      </c>
      <c r="L79" s="174"/>
      <c r="M79" s="174"/>
      <c r="N79" s="174"/>
      <c r="O79" s="173" t="str">
        <f ca="1">IF(O$76="N/A","OK",IF(O$76="Commentary Required","Commentary Required",IF(ABS(INDIRECT("B.G.TR.2."&amp;O$75&amp;"!T97")-SUM(O17,O20))&lt;=O$81,"OK","Commentary Required")))</f>
        <v>OK</v>
      </c>
      <c r="P79" s="173" t="str">
        <f ca="1">IF(P$76="N/A","OK",IF(P$76="Commentary Required","Commentary Required",IF(ABS(INDIRECT("B.G.TR.2."&amp;P$75&amp;"!T97")-SUM(P17:R17,P20:R20))&lt;=P$81,"OK","Commentary Required")))</f>
        <v>OK</v>
      </c>
      <c r="Q79" s="175"/>
      <c r="R79" s="175"/>
      <c r="S79" s="173" t="str">
        <f ca="1">IF(S$76="N/A","OK",IF(S$76="Commentary Required","Commentary Required",IF(ABS(INDIRECT("B.G.TR.2."&amp;S$75&amp;"!T97")-SUM(S17,S20))&lt;=S$81,"OK","Commentary Required")))</f>
        <v>OK</v>
      </c>
      <c r="T79" s="173" t="str">
        <f ca="1">IF(T$76="N/A","OK",IF(T$76="Commentary Required","Commentary Required",IF(ABS(INDIRECT("B.G.TR.2."&amp;T$75&amp;"!T97")-SUM(T17,T20))&lt;=T$81,"OK","Commentary Required")))</f>
        <v>OK</v>
      </c>
      <c r="U79" s="173" t="str">
        <f ca="1">IF(U$76="N/A","OK",IF(U$76="Commentary Required","Commentary Required",IF(ABS(INDIRECT("B.G.TR.2."&amp;U$75&amp;"!T97")-SUM(U17:V17,U20:V20))&lt;=U$81,"OK","Commentary Required")))</f>
        <v>OK</v>
      </c>
      <c r="V79" s="175"/>
      <c r="W79" s="173" t="str">
        <f ca="1">IF(W$76="N/A","OK",IF(W$76="Commentary Required","Commentary Required",IF(ABS(INDIRECT("B.G.TR.2."&amp;W$75&amp;"!T97")-SUM(W17:Y17,W20:Y20))&lt;=W$81,"OK","Commentary Required")))</f>
        <v>OK</v>
      </c>
      <c r="X79" s="175"/>
      <c r="Y79" s="175"/>
      <c r="Z79" s="173" t="str">
        <f ca="1">IF(Z$76="N/A","OK",IF(Z$76="Commentary Required","Commentary Required",IF(ABS(INDIRECT("B.G.TR.2."&amp;Z$75&amp;"!T97")-SUM(Z17,Z20))&lt;=Z$81,"OK","Commentary Required")))</f>
        <v>OK</v>
      </c>
      <c r="AA79" s="173" t="str">
        <f ca="1">IF(AA$76="N/A","OK",IF(AA$76="Commentary Required","Commentary Required",IF(ABS(INDIRECT("B.G.TR.2."&amp;AA$75&amp;"!T97")-SUM(AA17,AA20))&lt;=AA$81,"OK","Commentary Required")))</f>
        <v>OK</v>
      </c>
      <c r="AB79" s="173" t="str">
        <f ca="1">IF(AB$76="N/A","OK",IF(AB$76="Commentary Required","Commentary Required",IF(ABS(INDIRECT("B.G.TR.2."&amp;AB$75&amp;"!T97")-SUM(AB17:AD17,AB20:AD20))&lt;=AB$81,"OK","Commentary Required")))</f>
        <v>OK</v>
      </c>
      <c r="AC79" s="174"/>
      <c r="AD79" s="174"/>
      <c r="AE79" s="174"/>
      <c r="AF79" s="173" t="str">
        <f t="shared" ref="AF79:AP79" ca="1" si="49">IF(AF$76="N/A","OK",IF(AF$76="Commentary Required","Commentary Required",IF(ABS(INDIRECT("B.G.TR.2."&amp;AF$75&amp;"!T97")-SUM(AF17,AF20))&lt;=AF$81,"OK","Commentary Required")))</f>
        <v>OK</v>
      </c>
      <c r="AG79" s="173" t="str">
        <f t="shared" ca="1" si="49"/>
        <v>OK</v>
      </c>
      <c r="AH79" s="173" t="str">
        <f t="shared" ca="1" si="49"/>
        <v>OK</v>
      </c>
      <c r="AI79" s="173" t="str">
        <f t="shared" ca="1" si="49"/>
        <v>OK</v>
      </c>
      <c r="AJ79" s="173" t="str">
        <f t="shared" ca="1" si="49"/>
        <v>OK</v>
      </c>
      <c r="AK79" s="173" t="str">
        <f t="shared" ca="1" si="49"/>
        <v>OK</v>
      </c>
      <c r="AL79" s="173" t="str">
        <f t="shared" ca="1" si="49"/>
        <v>OK</v>
      </c>
      <c r="AM79" s="173" t="str">
        <f t="shared" ca="1" si="49"/>
        <v>OK</v>
      </c>
      <c r="AN79" s="173" t="str">
        <f t="shared" ca="1" si="49"/>
        <v>OK</v>
      </c>
      <c r="AO79" s="173" t="str">
        <f t="shared" ca="1" si="49"/>
        <v>OK</v>
      </c>
      <c r="AP79" s="173" t="str">
        <f t="shared" ca="1" si="49"/>
        <v>OK</v>
      </c>
      <c r="AQ79" s="175"/>
      <c r="AR79" s="173" t="str">
        <f ca="1">IF(AR$76="N/A","OK",IF(AR$76="Commentary Required","Commentary Required",IF(ABS(INDIRECT("B.G.TR.2."&amp;AR$75&amp;"!T97")-SUM(AR17,AR20))&lt;=AR$81,"OK","Commentary Required")))</f>
        <v>OK</v>
      </c>
      <c r="AS79" s="173" t="str">
        <f ca="1">IF(AS$76="N/A","OK",IF(AS$76="Commentary Required","Commentary Required",IF(ABS(INDIRECT("B.G.TR.2."&amp;AS$75&amp;"!T97")-SUM(AS17,AS20))&lt;=AS$81,"OK","Commentary Required")))</f>
        <v>OK</v>
      </c>
      <c r="AT79" s="173" t="str">
        <f ca="1">IF(AT$76="N/A","OK",IF(AT$76="Commentary Required","Commentary Required",IF(ABS(INDIRECT("B.G.TR.2."&amp;AT$75&amp;"!T97")-SUM(AT17:AV17,AT20:AV20))&lt;=AT$81,"OK","Commentary Required")))</f>
        <v>OK</v>
      </c>
      <c r="AU79" s="175"/>
      <c r="AV79" s="175"/>
      <c r="AW79" s="173" t="str">
        <f t="shared" ref="AW79:BB79" ca="1" si="50">IF(AW$76="N/A","OK",IF(AW$76="Commentary Required","Commentary Required",IF(ABS(INDIRECT("B.G.TR.2."&amp;AW$75&amp;"!T97")-SUM(AW17,AW20))&lt;=AW$81,"OK","Commentary Required")))</f>
        <v>OK</v>
      </c>
      <c r="AX79" s="173" t="str">
        <f t="shared" ca="1" si="50"/>
        <v>OK</v>
      </c>
      <c r="AY79" s="173" t="str">
        <f t="shared" ca="1" si="50"/>
        <v>OK</v>
      </c>
      <c r="AZ79" s="173" t="str">
        <f t="shared" ca="1" si="50"/>
        <v>OK</v>
      </c>
      <c r="BA79" s="173" t="str">
        <f t="shared" ca="1" si="50"/>
        <v>OK</v>
      </c>
      <c r="BB79" s="173" t="str">
        <f t="shared" ca="1" si="50"/>
        <v>OK</v>
      </c>
      <c r="BC79" s="174"/>
      <c r="BD79" s="174"/>
      <c r="BE79" s="174"/>
      <c r="BF79" s="174"/>
      <c r="BG79" s="174"/>
      <c r="BH79" s="174"/>
      <c r="BI79" s="174"/>
      <c r="BJ79" s="174"/>
      <c r="BK79" s="174"/>
      <c r="BL79" s="174"/>
      <c r="BM79" s="174"/>
      <c r="BN79" s="174"/>
      <c r="BO79" s="174"/>
      <c r="BP79" s="174"/>
      <c r="BQ79" s="174"/>
      <c r="BR79" s="174"/>
      <c r="BS79" s="174"/>
      <c r="BT79" s="174"/>
      <c r="BU79" s="174"/>
      <c r="BV79" s="174"/>
      <c r="BW79" s="174"/>
      <c r="BX79" s="174"/>
      <c r="BY79" s="174"/>
      <c r="BZ79" s="174"/>
      <c r="CA79" s="174"/>
      <c r="CB79" s="176" t="str">
        <f ca="1">IF(CB$76="N/A","OK",IF(CB$76="Commentary Required","Commentary Required",IF(ABS(INDIRECT("B.G.TR.2."&amp;CB$75&amp;"!T97")-SUM(CB17:CE17,CB20:CE20))&lt;=CB$81,"OK","Commentary Required")))</f>
        <v>OK</v>
      </c>
      <c r="CC79" s="174"/>
      <c r="CD79" s="174"/>
      <c r="CE79" s="174"/>
      <c r="CF79" s="176" t="str">
        <f ca="1">IF(CF$76="N/A","OK",IF(CF$76="Commentary Required","Commentary Required",IF(ABS(INDIRECT("B.G.TR.2."&amp;CF$75&amp;"!T97")-SUM(CF17:CG17,CF20:CG20))&lt;=CF$81,"OK","Commentary Required")))</f>
        <v>OK</v>
      </c>
      <c r="CG79" s="174"/>
      <c r="CH79" s="176" t="str">
        <f ca="1">IF(CH$76="N/A","OK",IF(CH$76="Commentary Required","Commentary Required",IF(ABS(INDIRECT("B.G.TR.2."&amp;CH$75&amp;"!T97")-SUM(CH17,CH20))&lt;=CH$81,"OK","Commentary Required")))</f>
        <v>OK</v>
      </c>
      <c r="CI79" s="176" t="str">
        <f ca="1">IF(CI$76="N/A","OK",IF(CI$76="Commentary Required","Commentary Required",IF(ABS(INDIRECT("B.G.TR.2."&amp;CI$75&amp;"!T97")-SUM(CI17:CL17,CI20:CL20))&lt;=CI$81,"OK","Commentary Required")))</f>
        <v>OK</v>
      </c>
      <c r="CJ79" s="174"/>
      <c r="CK79" s="174"/>
      <c r="CL79" s="174"/>
      <c r="CM79" s="176" t="str">
        <f ca="1">IF(CM$76="N/A","OK",IF(CM$76="Commentary Required","Commentary Required",IF(ABS(INDIRECT("B.G.TR.2."&amp;CM$75&amp;"!T97")-SUM(CM17,CM20))&lt;=CM$81,"OK","Commentary Required")))</f>
        <v>OK</v>
      </c>
      <c r="CN79" s="176" t="str">
        <f ca="1">IF(CN$76="N/A","OK",IF(CN$76="Commentary Required","Commentary Required",IF(ABS(INDIRECT("B.G.TR.2."&amp;CN$75&amp;"!T97")-SUM(CN17:CP17,CN20:CP20))&lt;=CN$81,"OK","Commentary Required")))</f>
        <v>OK</v>
      </c>
      <c r="CO79" s="174"/>
      <c r="CP79" s="174"/>
      <c r="CQ79" s="176" t="str">
        <f ca="1">IF(CQ$76="N/A","OK",IF(CQ$76="Commentary Required","Commentary Required",IF(ABS(INDIRECT("B.G.TR.2."&amp;CQ$75&amp;"!T97")-SUM(CQ17,CQ20))&lt;=CQ$81,"OK","Commentary Required")))</f>
        <v>OK</v>
      </c>
      <c r="CR79" s="176" t="str">
        <f ca="1">IF(CR$76="N/A","OK",IF(CR$76="Commentary Required","Commentary Required",IF(ABS(INDIRECT("B.G.TR.2."&amp;CR$75&amp;"!T97")-SUM(CR17,CR20))&lt;=CR$81,"OK","Commentary Required")))</f>
        <v>OK</v>
      </c>
      <c r="CS79" s="176" t="str">
        <f ca="1">IF(CS$76="N/A","OK",IF(CS$76="Commentary Required","Commentary Required",IF(ABS(INDIRECT("B.G.TR.2."&amp;CS$75&amp;"!T97")-SUM(CS17:CT17,CS20:CT20))&lt;=CS$81,"OK","Commentary Required")))</f>
        <v>OK</v>
      </c>
      <c r="CT79" s="174"/>
      <c r="CU79" s="176" t="str">
        <f ca="1">IF(CU$76="N/A","OK",IF(CU$76="Commentary Required","Commentary Required",IF(ABS(INDIRECT("B.G.TR.2."&amp;CU$75&amp;"!T97")-SUM(CU17:CW17,CU20:CW20))&lt;=CU$81,"OK","Commentary Required")))</f>
        <v>OK</v>
      </c>
      <c r="CV79" s="174"/>
      <c r="CW79" s="174"/>
      <c r="CX79" s="176" t="str">
        <f ca="1">IF(CX$76="N/A","OK",IF(CX$76="Commentary Required","Commentary Required",IF(ABS(INDIRECT("B.G.TR.2."&amp;CX$75&amp;"!T97")-SUM(CX17,CX20))&lt;=CX$81,"OK","Commentary Required")))</f>
        <v>OK</v>
      </c>
      <c r="CY79" s="176" t="str">
        <f ca="1">IF(CY$76="N/A","OK",IF(CY$76="Commentary Required","Commentary Required",IF(ABS(INDIRECT("B.G.TR.2."&amp;CY$75&amp;"!T97")-SUM(CY17,CY20))&lt;=CY$81,"OK","Commentary Required")))</f>
        <v>OK</v>
      </c>
      <c r="CZ79" s="176" t="str">
        <f ca="1">IF(CZ$76="N/A","OK",IF(CZ$76="Commentary Required","Commentary Required",IF(ABS(INDIRECT("B.G.TR.2."&amp;CZ$75&amp;"!T97")-SUM(CZ17:DB17,CZ20:DB20))&lt;=CZ$81,"OK","Commentary Required")))</f>
        <v>OK</v>
      </c>
      <c r="DA79" s="174"/>
      <c r="DB79" s="174"/>
      <c r="DC79" s="174"/>
      <c r="DD79" s="176" t="str">
        <f t="shared" ref="DD79:DN79" ca="1" si="51">IF(DD$76="N/A","OK",IF(DD$76="Commentary Required","Commentary Required",IF(ABS(INDIRECT("B.G.TR.2."&amp;DD$75&amp;"!T97")-SUM(DD17,DD20))&lt;=DD$81,"OK","Commentary Required")))</f>
        <v>OK</v>
      </c>
      <c r="DE79" s="176" t="str">
        <f t="shared" ca="1" si="51"/>
        <v>OK</v>
      </c>
      <c r="DF79" s="176" t="str">
        <f t="shared" ca="1" si="51"/>
        <v>OK</v>
      </c>
      <c r="DG79" s="176" t="str">
        <f t="shared" ca="1" si="51"/>
        <v>OK</v>
      </c>
      <c r="DH79" s="176" t="str">
        <f t="shared" ca="1" si="51"/>
        <v>OK</v>
      </c>
      <c r="DI79" s="176" t="str">
        <f t="shared" ca="1" si="51"/>
        <v>OK</v>
      </c>
      <c r="DJ79" s="176" t="str">
        <f t="shared" ca="1" si="51"/>
        <v>OK</v>
      </c>
      <c r="DK79" s="176" t="str">
        <f t="shared" ca="1" si="51"/>
        <v>OK</v>
      </c>
      <c r="DL79" s="176" t="str">
        <f t="shared" ca="1" si="51"/>
        <v>OK</v>
      </c>
      <c r="DM79" s="176" t="str">
        <f t="shared" ca="1" si="51"/>
        <v>OK</v>
      </c>
      <c r="DN79" s="176" t="str">
        <f t="shared" ca="1" si="51"/>
        <v>OK</v>
      </c>
      <c r="DO79" s="174"/>
      <c r="DP79" s="176" t="str">
        <f ca="1">IF(DP$76="N/A","OK",IF(DP$76="Commentary Required","Commentary Required",IF(ABS(INDIRECT("B.G.TR.2."&amp;DP$75&amp;"!T97")-SUM(DP17,DP20))&lt;=DP$81,"OK","Commentary Required")))</f>
        <v>OK</v>
      </c>
      <c r="DQ79" s="176" t="str">
        <f ca="1">IF(DQ$76="N/A","OK",IF(DQ$76="Commentary Required","Commentary Required",IF(ABS(INDIRECT("B.G.TR.2."&amp;DQ$75&amp;"!T97")-SUM(DQ17,DQ20))&lt;=DQ$81,"OK","Commentary Required")))</f>
        <v>OK</v>
      </c>
      <c r="DR79" s="176" t="str">
        <f ca="1">IF(DR$76="N/A","OK",IF(DR$76="Commentary Required","Commentary Required",IF(ABS(INDIRECT("B.G.TR.2."&amp;DR$75&amp;"!T97")-SUM(DR17:DT17,DR20:DT20))&lt;=DR$81,"OK","Commentary Required")))</f>
        <v>OK</v>
      </c>
      <c r="DS79" s="174"/>
      <c r="DT79" s="174"/>
      <c r="DU79" s="176" t="str">
        <f t="shared" ref="DU79:DZ79" ca="1" si="52">IF(DU$76="N/A","OK",IF(DU$76="Commentary Required","Commentary Required",IF(ABS(INDIRECT("B.G.TR.2."&amp;DU$75&amp;"!T97")-SUM(DU17,DU20))&lt;=DU$81,"OK","Commentary Required")))</f>
        <v>OK</v>
      </c>
      <c r="DV79" s="176" t="str">
        <f t="shared" ca="1" si="52"/>
        <v>OK</v>
      </c>
      <c r="DW79" s="176" t="str">
        <f t="shared" ca="1" si="52"/>
        <v>OK</v>
      </c>
      <c r="DX79" s="176" t="str">
        <f t="shared" ca="1" si="52"/>
        <v>OK</v>
      </c>
      <c r="DY79" s="176" t="str">
        <f t="shared" ca="1" si="52"/>
        <v>OK</v>
      </c>
      <c r="DZ79" s="176" t="str">
        <f t="shared" ca="1" si="52"/>
        <v>OK</v>
      </c>
      <c r="EA79" s="174"/>
      <c r="EB79" s="174"/>
      <c r="EC79" s="174"/>
      <c r="ED79" s="174"/>
      <c r="EE79" s="174"/>
      <c r="EF79" s="174"/>
      <c r="EG79" s="174"/>
      <c r="EH79" s="174"/>
      <c r="EI79" s="174"/>
      <c r="EJ79" s="174"/>
      <c r="EK79" s="174"/>
      <c r="EL79" s="174"/>
      <c r="EM79" s="174"/>
      <c r="EN79" s="174"/>
      <c r="EO79" s="174"/>
      <c r="EP79" s="174"/>
      <c r="EQ79" s="174"/>
      <c r="ER79" s="174"/>
      <c r="ES79" s="174"/>
      <c r="ET79" s="174"/>
      <c r="EU79" s="174"/>
      <c r="EV79" s="174"/>
      <c r="EW79" s="174"/>
      <c r="EX79" s="174"/>
      <c r="EY79" s="174"/>
      <c r="EZ79" s="174"/>
    </row>
    <row r="80" spans="2:156" ht="14.65" customHeight="1">
      <c r="B80" s="378" t="s">
        <v>821</v>
      </c>
      <c r="C80" s="119" t="str">
        <f ca="1">IF(COUNTIF(D80:EZ80,"Commentary Required")&gt;0,"Commentary Required","OK")</f>
        <v>OK</v>
      </c>
      <c r="D80" s="173" t="str">
        <f ca="1">IF(D$76="N/A","OK",IF(D$76="Commentary Required","Commentary Required",IF(ABS(INDIRECT("B.G.TR.2."&amp;D$75&amp;"!U97")-SUM(D31:G31,D35:G35))&lt;=D$81,"OK","Commentary Required")))</f>
        <v>OK</v>
      </c>
      <c r="E80" s="174"/>
      <c r="F80" s="174"/>
      <c r="G80" s="174"/>
      <c r="H80" s="173" t="str">
        <f ca="1">IF(H$76="N/A","OK",IF(H$76="Commentary Required","Commentary Required",IF(ABS(INDIRECT("B.G.TR.2."&amp;H$75&amp;"!U97")-SUM(H31:I31,H35:I35))&lt;=H$81,"OK","Commentary Required")))</f>
        <v>OK</v>
      </c>
      <c r="I80" s="175"/>
      <c r="J80" s="173" t="str">
        <f ca="1">IF(J$76="N/A","OK",IF(J$76="Commentary Required","Commentary Required",IF(ABS(INDIRECT("B.G.TR.2."&amp;J$75&amp;"!U97")-SUM(J31,J35))&lt;=J$81,"OK","Commentary Required")))</f>
        <v>OK</v>
      </c>
      <c r="K80" s="173" t="str">
        <f ca="1">IF(K$76="N/A","OK",IF(K$76="Commentary Required","Commentary Required",IF(ABS(INDIRECT("B.G.TR.2."&amp;K$75&amp;"!U97")-SUM(K31:N31,K35:N35))&lt;=K$81,"OK","Commentary Required")))</f>
        <v>OK</v>
      </c>
      <c r="L80" s="174"/>
      <c r="M80" s="174"/>
      <c r="N80" s="174"/>
      <c r="O80" s="173" t="str">
        <f ca="1">IF(O$76="N/A","OK",IF(O$76="Commentary Required","Commentary Required",IF(ABS(INDIRECT("B.G.TR.2."&amp;O$75&amp;"!U97")-SUM(O31,O35))&lt;=O$81,"OK","Commentary Required")))</f>
        <v>OK</v>
      </c>
      <c r="P80" s="173" t="str">
        <f ca="1">IF(P$76="N/A","OK",IF(P$76="Commentary Required","Commentary Required",IF(ABS(INDIRECT("B.G.TR.2."&amp;P$75&amp;"!U97")-SUM(P31:R31,P35:R35))&lt;=P$81,"OK","Commentary Required")))</f>
        <v>OK</v>
      </c>
      <c r="Q80" s="175"/>
      <c r="R80" s="175"/>
      <c r="S80" s="173" t="str">
        <f ca="1">IF(S$76="N/A","OK",IF(S$76="Commentary Required","Commentary Required",IF(ABS(INDIRECT("B.G.TR.2."&amp;S$75&amp;"!U97")-SUM(S31,S35))&lt;=S$81,"OK","Commentary Required")))</f>
        <v>OK</v>
      </c>
      <c r="T80" s="173" t="str">
        <f ca="1">IF(T$76="N/A","OK",IF(T$76="Commentary Required","Commentary Required",IF(ABS(INDIRECT("B.G.TR.2."&amp;T$75&amp;"!U97")-SUM(T31,T35))&lt;=T$81,"OK","Commentary Required")))</f>
        <v>OK</v>
      </c>
      <c r="U80" s="173" t="str">
        <f ca="1">IF(U$76="N/A","OK",IF(U$76="Commentary Required","Commentary Required",IF(ABS(INDIRECT("B.G.TR.2."&amp;U$75&amp;"!U97")-SUM(U31:V31,U35:V35))&lt;=U$81,"OK","Commentary Required")))</f>
        <v>OK</v>
      </c>
      <c r="V80" s="175"/>
      <c r="W80" s="173" t="str">
        <f ca="1">IF(W$76="N/A","OK",IF(W$76="Commentary Required","Commentary Required",IF(ABS(INDIRECT("B.G.TR.2."&amp;W$75&amp;"!U97")-SUM(W31:Y31,W35:Y35))&lt;=W$81,"OK","Commentary Required")))</f>
        <v>OK</v>
      </c>
      <c r="X80" s="175"/>
      <c r="Y80" s="175"/>
      <c r="Z80" s="173" t="str">
        <f ca="1">IF(Z$76="N/A","OK",IF(Z$76="Commentary Required","Commentary Required",IF(ABS(INDIRECT("B.G.TR.2."&amp;Z$75&amp;"!U97")-SUM(Z31,Z35))&lt;=Z$81,"OK","Commentary Required")))</f>
        <v>OK</v>
      </c>
      <c r="AA80" s="173" t="str">
        <f ca="1">IF(AA$76="N/A","OK",IF(AA$76="Commentary Required","Commentary Required",IF(ABS(INDIRECT("B.G.TR.2."&amp;AA$75&amp;"!U97")-SUM(AA31,AA35))&lt;=AA$81,"OK","Commentary Required")))</f>
        <v>OK</v>
      </c>
      <c r="AB80" s="173" t="str">
        <f ca="1">IF(AB$76="N/A","OK",IF(AB$76="Commentary Required","Commentary Required",IF(ABS(INDIRECT("B.G.TR.2."&amp;AB$75&amp;"!U97")-SUM(AB31:AD31,AB35:AD35))&lt;=AB$81,"OK","Commentary Required")))</f>
        <v>OK</v>
      </c>
      <c r="AC80" s="174"/>
      <c r="AD80" s="174"/>
      <c r="AE80" s="174"/>
      <c r="AF80" s="173" t="str">
        <f t="shared" ref="AF80:AP80" ca="1" si="53">IF(AF$76="N/A","OK",IF(AF$76="Commentary Required","Commentary Required",IF(ABS(INDIRECT("B.G.TR.2."&amp;AF$75&amp;"!U97")-SUM(AF31,AF35))&lt;=AF$81,"OK","Commentary Required")))</f>
        <v>OK</v>
      </c>
      <c r="AG80" s="173" t="str">
        <f t="shared" ca="1" si="53"/>
        <v>OK</v>
      </c>
      <c r="AH80" s="173" t="str">
        <f t="shared" ca="1" si="53"/>
        <v>OK</v>
      </c>
      <c r="AI80" s="173" t="str">
        <f t="shared" ca="1" si="53"/>
        <v>OK</v>
      </c>
      <c r="AJ80" s="173" t="str">
        <f t="shared" ca="1" si="53"/>
        <v>OK</v>
      </c>
      <c r="AK80" s="173" t="str">
        <f t="shared" ca="1" si="53"/>
        <v>OK</v>
      </c>
      <c r="AL80" s="173" t="str">
        <f t="shared" ca="1" si="53"/>
        <v>OK</v>
      </c>
      <c r="AM80" s="173" t="str">
        <f t="shared" ca="1" si="53"/>
        <v>OK</v>
      </c>
      <c r="AN80" s="173" t="str">
        <f t="shared" ca="1" si="53"/>
        <v>OK</v>
      </c>
      <c r="AO80" s="173" t="str">
        <f t="shared" ca="1" si="53"/>
        <v>OK</v>
      </c>
      <c r="AP80" s="173" t="str">
        <f t="shared" ca="1" si="53"/>
        <v>OK</v>
      </c>
      <c r="AQ80" s="175"/>
      <c r="AR80" s="173" t="str">
        <f ca="1">IF(AR$76="N/A","OK",IF(AR$76="Commentary Required","Commentary Required",IF(ABS(INDIRECT("B.G.TR.2."&amp;AR$75&amp;"!U97")-SUM(AR31,AR35))&lt;=AR$81,"OK","Commentary Required")))</f>
        <v>OK</v>
      </c>
      <c r="AS80" s="173" t="str">
        <f ca="1">IF(AS$76="N/A","OK",IF(AS$76="Commentary Required","Commentary Required",IF(ABS(INDIRECT("B.G.TR.2."&amp;AS$75&amp;"!U97")-SUM(AS31,AS35))&lt;=AS$81,"OK","Commentary Required")))</f>
        <v>OK</v>
      </c>
      <c r="AT80" s="173" t="str">
        <f ca="1">IF(AT$76="N/A","OK",IF(AT$76="Commentary Required","Commentary Required",IF(ABS(INDIRECT("B.G.TR.2."&amp;AT$75&amp;"!U97")-SUM(AT31:AV31,AT35:AV35))&lt;=AT$81,"OK","Commentary Required")))</f>
        <v>OK</v>
      </c>
      <c r="AU80" s="175"/>
      <c r="AV80" s="175"/>
      <c r="AW80" s="173" t="str">
        <f t="shared" ref="AW80:BB80" ca="1" si="54">IF(AW$76="N/A","OK",IF(AW$76="Commentary Required","Commentary Required",IF(ABS(INDIRECT("B.G.TR.2."&amp;AW$75&amp;"!U97")-SUM(AW31,AW35))&lt;=AW$81,"OK","Commentary Required")))</f>
        <v>OK</v>
      </c>
      <c r="AX80" s="173" t="str">
        <f t="shared" ca="1" si="54"/>
        <v>OK</v>
      </c>
      <c r="AY80" s="173" t="str">
        <f t="shared" ca="1" si="54"/>
        <v>OK</v>
      </c>
      <c r="AZ80" s="173" t="str">
        <f t="shared" ca="1" si="54"/>
        <v>OK</v>
      </c>
      <c r="BA80" s="173" t="str">
        <f t="shared" ca="1" si="54"/>
        <v>OK</v>
      </c>
      <c r="BB80" s="173" t="str">
        <f t="shared" ca="1" si="54"/>
        <v>OK</v>
      </c>
      <c r="BC80" s="174"/>
      <c r="BD80" s="174"/>
      <c r="BE80" s="174"/>
      <c r="BF80" s="174"/>
      <c r="BG80" s="174"/>
      <c r="BH80" s="174"/>
      <c r="BI80" s="174"/>
      <c r="BJ80" s="174"/>
      <c r="BK80" s="174"/>
      <c r="BL80" s="174"/>
      <c r="BM80" s="174"/>
      <c r="BN80" s="174"/>
      <c r="BO80" s="174"/>
      <c r="BP80" s="174"/>
      <c r="BQ80" s="174"/>
      <c r="BR80" s="174"/>
      <c r="BS80" s="174"/>
      <c r="BT80" s="174"/>
      <c r="BU80" s="174"/>
      <c r="BV80" s="174"/>
      <c r="BW80" s="174"/>
      <c r="BX80" s="174"/>
      <c r="BY80" s="174"/>
      <c r="BZ80" s="174"/>
      <c r="CA80" s="174"/>
      <c r="CB80" s="176" t="str">
        <f ca="1">IF(CB$76="N/A","OK",IF(CB$76="Commentary Required","Commentary Required",IF(ABS(INDIRECT("B.G.TR.2."&amp;CB$75&amp;"!U97")-SUM(CB31:CE31,CB35:CE35))&lt;=CB$81,"OK","Commentary Required")))</f>
        <v>OK</v>
      </c>
      <c r="CC80" s="174"/>
      <c r="CD80" s="174"/>
      <c r="CE80" s="174"/>
      <c r="CF80" s="176" t="str">
        <f ca="1">IF(CF$76="N/A","OK",IF(CF$76="Commentary Required","Commentary Required",IF(ABS(INDIRECT("B.G.TR.2."&amp;CF$75&amp;"!U97")-SUM(CF31:CG31,CF35:CG35))&lt;=CF$81,"OK","Commentary Required")))</f>
        <v>OK</v>
      </c>
      <c r="CG80" s="174"/>
      <c r="CH80" s="176" t="str">
        <f ca="1">IF(CH$76="N/A","OK",IF(CH$76="Commentary Required","Commentary Required",IF(ABS(INDIRECT("B.G.TR.2."&amp;CH$75&amp;"!U97")-SUM(CH31,CH35))&lt;=CH$81,"OK","Commentary Required")))</f>
        <v>OK</v>
      </c>
      <c r="CI80" s="176" t="str">
        <f ca="1">IF(CI$76="N/A","OK",IF(CI$76="Commentary Required","Commentary Required",IF(ABS(INDIRECT("B.G.TR.2."&amp;CI$75&amp;"!U97")-SUM(CI31:CL31,CI35:CL35))&lt;=CI$81,"OK","Commentary Required")))</f>
        <v>OK</v>
      </c>
      <c r="CJ80" s="174"/>
      <c r="CK80" s="174"/>
      <c r="CL80" s="174"/>
      <c r="CM80" s="176" t="str">
        <f ca="1">IF(CM$76="N/A","OK",IF(CM$76="Commentary Required","Commentary Required",IF(ABS(INDIRECT("B.G.TR.2."&amp;CM$75&amp;"!U97")-SUM(CM31,CM35))&lt;=CM$81,"OK","Commentary Required")))</f>
        <v>OK</v>
      </c>
      <c r="CN80" s="176" t="str">
        <f ca="1">IF(CN$76="N/A","OK",IF(CN$76="Commentary Required","Commentary Required",IF(ABS(INDIRECT("B.G.TR.2."&amp;CN$75&amp;"!U97")-SUM(CN31:CP31,CN35:CP35))&lt;=CN$81,"OK","Commentary Required")))</f>
        <v>OK</v>
      </c>
      <c r="CO80" s="174"/>
      <c r="CP80" s="174"/>
      <c r="CQ80" s="176" t="str">
        <f ca="1">IF(CQ$76="N/A","OK",IF(CQ$76="Commentary Required","Commentary Required",IF(ABS(INDIRECT("B.G.TR.2."&amp;CQ$75&amp;"!U97")-SUM(CQ31,CQ35))&lt;=CQ$81,"OK","Commentary Required")))</f>
        <v>OK</v>
      </c>
      <c r="CR80" s="176" t="str">
        <f ca="1">IF(CR$76="N/A","OK",IF(CR$76="Commentary Required","Commentary Required",IF(ABS(INDIRECT("B.G.TR.2."&amp;CR$75&amp;"!U97")-SUM(CR31,CR35))&lt;=CR$81,"OK","Commentary Required")))</f>
        <v>OK</v>
      </c>
      <c r="CS80" s="176" t="str">
        <f ca="1">IF(CS$76="N/A","OK",IF(CS$76="Commentary Required","Commentary Required",IF(ABS(INDIRECT("B.G.TR.2."&amp;CS$75&amp;"!U97")-SUM(CS31:CT31,CS35:CT35))&lt;=CS$81,"OK","Commentary Required")))</f>
        <v>OK</v>
      </c>
      <c r="CT80" s="174"/>
      <c r="CU80" s="176" t="str">
        <f ca="1">IF(CU$76="N/A","OK",IF(CU$76="Commentary Required","Commentary Required",IF(ABS(INDIRECT("B.G.TR.2."&amp;CU$75&amp;"!U97")-SUM(CU31:CW31,CU35:CW35))&lt;=CU$81,"OK","Commentary Required")))</f>
        <v>OK</v>
      </c>
      <c r="CV80" s="174"/>
      <c r="CW80" s="174"/>
      <c r="CX80" s="176" t="str">
        <f ca="1">IF(CX$76="N/A","OK",IF(CX$76="Commentary Required","Commentary Required",IF(ABS(INDIRECT("B.G.TR.2."&amp;CX$75&amp;"!U97")-SUM(CX31,CX35))&lt;=CX$81,"OK","Commentary Required")))</f>
        <v>OK</v>
      </c>
      <c r="CY80" s="176" t="str">
        <f ca="1">IF(CY$76="N/A","OK",IF(CY$76="Commentary Required","Commentary Required",IF(ABS(INDIRECT("B.G.TR.2."&amp;CY$75&amp;"!U97")-SUM(CY31,CY35))&lt;=CY$81,"OK","Commentary Required")))</f>
        <v>OK</v>
      </c>
      <c r="CZ80" s="176" t="str">
        <f ca="1">IF(CZ$76="N/A","OK",IF(CZ$76="Commentary Required","Commentary Required",IF(ABS(INDIRECT("B.G.TR.2."&amp;CZ$75&amp;"!U97")-SUM(CZ31:DB31,CZ35:DB35))&lt;=CZ$81,"OK","Commentary Required")))</f>
        <v>OK</v>
      </c>
      <c r="DA80" s="174"/>
      <c r="DB80" s="174"/>
      <c r="DC80" s="174"/>
      <c r="DD80" s="176" t="str">
        <f t="shared" ref="DD80:DN80" ca="1" si="55">IF(DD$76="N/A","OK",IF(DD$76="Commentary Required","Commentary Required",IF(ABS(INDIRECT("B.G.TR.2."&amp;DD$75&amp;"!U97")-SUM(DD31,DD35))&lt;=DD$81,"OK","Commentary Required")))</f>
        <v>OK</v>
      </c>
      <c r="DE80" s="176" t="str">
        <f t="shared" ca="1" si="55"/>
        <v>OK</v>
      </c>
      <c r="DF80" s="176" t="str">
        <f t="shared" ca="1" si="55"/>
        <v>OK</v>
      </c>
      <c r="DG80" s="176" t="str">
        <f t="shared" ca="1" si="55"/>
        <v>OK</v>
      </c>
      <c r="DH80" s="176" t="str">
        <f t="shared" ca="1" si="55"/>
        <v>OK</v>
      </c>
      <c r="DI80" s="176" t="str">
        <f t="shared" ca="1" si="55"/>
        <v>OK</v>
      </c>
      <c r="DJ80" s="176" t="str">
        <f t="shared" ca="1" si="55"/>
        <v>OK</v>
      </c>
      <c r="DK80" s="176" t="str">
        <f t="shared" ca="1" si="55"/>
        <v>OK</v>
      </c>
      <c r="DL80" s="176" t="str">
        <f t="shared" ca="1" si="55"/>
        <v>OK</v>
      </c>
      <c r="DM80" s="176" t="str">
        <f t="shared" ca="1" si="55"/>
        <v>OK</v>
      </c>
      <c r="DN80" s="176" t="str">
        <f t="shared" ca="1" si="55"/>
        <v>OK</v>
      </c>
      <c r="DO80" s="174"/>
      <c r="DP80" s="176" t="str">
        <f ca="1">IF(DP$76="N/A","OK",IF(DP$76="Commentary Required","Commentary Required",IF(ABS(INDIRECT("B.G.TR.2."&amp;DP$75&amp;"!U97")-SUM(DP31,DP35))&lt;=DP$81,"OK","Commentary Required")))</f>
        <v>OK</v>
      </c>
      <c r="DQ80" s="176" t="str">
        <f ca="1">IF(DQ$76="N/A","OK",IF(DQ$76="Commentary Required","Commentary Required",IF(ABS(INDIRECT("B.G.TR.2."&amp;DQ$75&amp;"!U97")-SUM(DQ31,DQ35))&lt;=DQ$81,"OK","Commentary Required")))</f>
        <v>OK</v>
      </c>
      <c r="DR80" s="176" t="str">
        <f ca="1">IF(DR$76="N/A","OK",IF(DR$76="Commentary Required","Commentary Required",IF(ABS(INDIRECT("B.G.TR.2."&amp;DR$75&amp;"!U97")-SUM(DR31:DT31,DR35:DT35))&lt;=DR$81,"OK","Commentary Required")))</f>
        <v>OK</v>
      </c>
      <c r="DS80" s="174"/>
      <c r="DT80" s="174"/>
      <c r="DU80" s="176" t="str">
        <f t="shared" ref="DU80:DZ80" ca="1" si="56">IF(DU$76="N/A","OK",IF(DU$76="Commentary Required","Commentary Required",IF(ABS(INDIRECT("B.G.TR.2."&amp;DU$75&amp;"!U97")-SUM(DU31,DU35))&lt;=DU$81,"OK","Commentary Required")))</f>
        <v>OK</v>
      </c>
      <c r="DV80" s="176" t="str">
        <f t="shared" ca="1" si="56"/>
        <v>OK</v>
      </c>
      <c r="DW80" s="176" t="str">
        <f t="shared" ca="1" si="56"/>
        <v>OK</v>
      </c>
      <c r="DX80" s="176" t="str">
        <f t="shared" ca="1" si="56"/>
        <v>OK</v>
      </c>
      <c r="DY80" s="176" t="str">
        <f t="shared" ca="1" si="56"/>
        <v>OK</v>
      </c>
      <c r="DZ80" s="176" t="str">
        <f t="shared" ca="1" si="56"/>
        <v>OK</v>
      </c>
      <c r="EA80" s="174"/>
      <c r="EB80" s="174"/>
      <c r="EC80" s="174"/>
      <c r="ED80" s="174"/>
      <c r="EE80" s="174"/>
      <c r="EF80" s="174"/>
      <c r="EG80" s="174"/>
      <c r="EH80" s="174"/>
      <c r="EI80" s="174"/>
      <c r="EJ80" s="174"/>
      <c r="EK80" s="174"/>
      <c r="EL80" s="174"/>
      <c r="EM80" s="174"/>
      <c r="EN80" s="174"/>
      <c r="EO80" s="174"/>
      <c r="EP80" s="174"/>
      <c r="EQ80" s="174"/>
      <c r="ER80" s="174"/>
      <c r="ES80" s="174"/>
      <c r="ET80" s="174"/>
      <c r="EU80" s="174"/>
      <c r="EV80" s="174"/>
      <c r="EW80" s="174"/>
      <c r="EX80" s="174"/>
      <c r="EY80" s="174"/>
      <c r="EZ80" s="174"/>
    </row>
    <row r="81" spans="2:156" ht="14.65" customHeight="1">
      <c r="B81" s="363" t="s">
        <v>194</v>
      </c>
      <c r="C81" s="177"/>
      <c r="D81" s="119">
        <v>1</v>
      </c>
      <c r="E81" s="171"/>
      <c r="F81" s="171"/>
      <c r="G81" s="171"/>
      <c r="H81" s="119">
        <v>1</v>
      </c>
      <c r="I81" s="172"/>
      <c r="J81" s="119">
        <v>1</v>
      </c>
      <c r="K81" s="119">
        <v>1</v>
      </c>
      <c r="L81" s="171"/>
      <c r="M81" s="171"/>
      <c r="N81" s="171"/>
      <c r="O81" s="119">
        <v>1</v>
      </c>
      <c r="P81" s="119">
        <v>1</v>
      </c>
      <c r="Q81" s="172"/>
      <c r="R81" s="172"/>
      <c r="S81" s="119">
        <v>1</v>
      </c>
      <c r="T81" s="119">
        <v>1</v>
      </c>
      <c r="U81" s="119">
        <v>1</v>
      </c>
      <c r="V81" s="172"/>
      <c r="W81" s="119">
        <v>1</v>
      </c>
      <c r="X81" s="172"/>
      <c r="Y81" s="172"/>
      <c r="Z81" s="119">
        <v>1</v>
      </c>
      <c r="AA81" s="119">
        <v>1</v>
      </c>
      <c r="AB81" s="119">
        <v>1</v>
      </c>
      <c r="AC81" s="171"/>
      <c r="AD81" s="171"/>
      <c r="AE81" s="171"/>
      <c r="AF81" s="119">
        <v>1</v>
      </c>
      <c r="AG81" s="119">
        <v>1</v>
      </c>
      <c r="AH81" s="119">
        <v>1</v>
      </c>
      <c r="AI81" s="119">
        <v>1</v>
      </c>
      <c r="AJ81" s="119">
        <v>1</v>
      </c>
      <c r="AK81" s="119">
        <v>1</v>
      </c>
      <c r="AL81" s="119">
        <v>1</v>
      </c>
      <c r="AM81" s="119">
        <v>1</v>
      </c>
      <c r="AN81" s="119">
        <v>1</v>
      </c>
      <c r="AO81" s="119">
        <v>1</v>
      </c>
      <c r="AP81" s="119">
        <v>1</v>
      </c>
      <c r="AQ81" s="172"/>
      <c r="AR81" s="119">
        <v>1</v>
      </c>
      <c r="AS81" s="119">
        <v>1</v>
      </c>
      <c r="AT81" s="119">
        <v>1</v>
      </c>
      <c r="AU81" s="172"/>
      <c r="AV81" s="172"/>
      <c r="AW81" s="119">
        <v>1</v>
      </c>
      <c r="AX81" s="119">
        <v>1</v>
      </c>
      <c r="AY81" s="119">
        <v>1</v>
      </c>
      <c r="AZ81" s="119">
        <v>1</v>
      </c>
      <c r="BA81" s="119">
        <v>1</v>
      </c>
      <c r="BB81" s="119">
        <v>1</v>
      </c>
      <c r="BC81" s="171"/>
      <c r="BD81" s="171"/>
      <c r="BE81" s="171"/>
      <c r="BF81" s="171"/>
      <c r="BG81" s="171"/>
      <c r="BH81" s="171"/>
      <c r="BI81" s="171"/>
      <c r="BJ81" s="171"/>
      <c r="BK81" s="171"/>
      <c r="BL81" s="171"/>
      <c r="BM81" s="171"/>
      <c r="BN81" s="171"/>
      <c r="BO81" s="171"/>
      <c r="BP81" s="171"/>
      <c r="BQ81" s="171"/>
      <c r="BR81" s="171"/>
      <c r="BS81" s="171"/>
      <c r="BT81" s="171"/>
      <c r="BU81" s="171"/>
      <c r="BV81" s="171"/>
      <c r="BW81" s="171"/>
      <c r="BX81" s="171"/>
      <c r="BY81" s="171"/>
      <c r="BZ81" s="171"/>
      <c r="CA81" s="171"/>
      <c r="CB81" s="121">
        <v>1</v>
      </c>
      <c r="CC81" s="171"/>
      <c r="CD81" s="171"/>
      <c r="CE81" s="171"/>
      <c r="CF81" s="121">
        <v>1</v>
      </c>
      <c r="CG81" s="171"/>
      <c r="CH81" s="121">
        <v>1</v>
      </c>
      <c r="CI81" s="121">
        <v>1</v>
      </c>
      <c r="CJ81" s="171"/>
      <c r="CK81" s="171"/>
      <c r="CL81" s="171"/>
      <c r="CM81" s="121">
        <v>1</v>
      </c>
      <c r="CN81" s="121">
        <v>1</v>
      </c>
      <c r="CO81" s="171"/>
      <c r="CP81" s="171"/>
      <c r="CQ81" s="121">
        <v>1</v>
      </c>
      <c r="CR81" s="121">
        <v>1</v>
      </c>
      <c r="CS81" s="121">
        <v>1</v>
      </c>
      <c r="CT81" s="171"/>
      <c r="CU81" s="121">
        <v>1</v>
      </c>
      <c r="CV81" s="171"/>
      <c r="CW81" s="171"/>
      <c r="CX81" s="121">
        <v>1</v>
      </c>
      <c r="CY81" s="121">
        <v>1</v>
      </c>
      <c r="CZ81" s="121">
        <v>1</v>
      </c>
      <c r="DA81" s="171"/>
      <c r="DB81" s="171"/>
      <c r="DC81" s="171"/>
      <c r="DD81" s="121">
        <v>1</v>
      </c>
      <c r="DE81" s="121">
        <v>1</v>
      </c>
      <c r="DF81" s="121">
        <v>1</v>
      </c>
      <c r="DG81" s="121">
        <v>1</v>
      </c>
      <c r="DH81" s="121">
        <v>1</v>
      </c>
      <c r="DI81" s="121">
        <v>1</v>
      </c>
      <c r="DJ81" s="121">
        <v>1</v>
      </c>
      <c r="DK81" s="121">
        <v>1</v>
      </c>
      <c r="DL81" s="121">
        <v>1</v>
      </c>
      <c r="DM81" s="121">
        <v>1</v>
      </c>
      <c r="DN81" s="121">
        <v>1</v>
      </c>
      <c r="DO81" s="171"/>
      <c r="DP81" s="121">
        <v>1</v>
      </c>
      <c r="DQ81" s="121">
        <v>1</v>
      </c>
      <c r="DR81" s="121">
        <v>1</v>
      </c>
      <c r="DS81" s="171"/>
      <c r="DT81" s="171"/>
      <c r="DU81" s="121">
        <v>1</v>
      </c>
      <c r="DV81" s="121">
        <v>1</v>
      </c>
      <c r="DW81" s="121">
        <v>1</v>
      </c>
      <c r="DX81" s="121">
        <v>1</v>
      </c>
      <c r="DY81" s="121">
        <v>1</v>
      </c>
      <c r="DZ81" s="121">
        <v>1</v>
      </c>
      <c r="EA81" s="171"/>
      <c r="EB81" s="171"/>
      <c r="EC81" s="171"/>
      <c r="ED81" s="171"/>
      <c r="EE81" s="171"/>
      <c r="EF81" s="171"/>
      <c r="EG81" s="171"/>
      <c r="EH81" s="171"/>
      <c r="EI81" s="171"/>
      <c r="EJ81" s="171"/>
      <c r="EK81" s="171"/>
      <c r="EL81" s="171"/>
      <c r="EM81" s="171"/>
      <c r="EN81" s="171"/>
      <c r="EO81" s="171"/>
      <c r="EP81" s="171"/>
      <c r="EQ81" s="171"/>
      <c r="ER81" s="171"/>
      <c r="ES81" s="171"/>
      <c r="ET81" s="171"/>
      <c r="EU81" s="171"/>
      <c r="EV81" s="171"/>
      <c r="EW81" s="171"/>
      <c r="EX81" s="171"/>
      <c r="EY81" s="171"/>
      <c r="EZ81" s="171"/>
    </row>
    <row r="82" spans="2:156" ht="14.65" customHeight="1">
      <c r="B82" s="363" t="s">
        <v>195</v>
      </c>
      <c r="C82" s="178"/>
      <c r="D82" s="380"/>
      <c r="E82" s="179"/>
      <c r="F82" s="179"/>
      <c r="G82" s="179"/>
      <c r="H82" s="380"/>
      <c r="I82" s="180"/>
      <c r="J82" s="380"/>
      <c r="K82" s="380"/>
      <c r="L82" s="179"/>
      <c r="M82" s="179"/>
      <c r="N82" s="179"/>
      <c r="O82" s="380"/>
      <c r="P82" s="380"/>
      <c r="Q82" s="180"/>
      <c r="R82" s="180"/>
      <c r="S82" s="380"/>
      <c r="T82" s="380"/>
      <c r="U82" s="380"/>
      <c r="V82" s="180"/>
      <c r="W82" s="380"/>
      <c r="X82" s="180"/>
      <c r="Y82" s="180"/>
      <c r="Z82" s="380"/>
      <c r="AA82" s="380"/>
      <c r="AB82" s="380"/>
      <c r="AC82" s="179"/>
      <c r="AD82" s="179"/>
      <c r="AE82" s="179"/>
      <c r="AF82" s="380"/>
      <c r="AG82" s="380"/>
      <c r="AH82" s="380"/>
      <c r="AI82" s="380"/>
      <c r="AJ82" s="380"/>
      <c r="AK82" s="380"/>
      <c r="AL82" s="380"/>
      <c r="AM82" s="380"/>
      <c r="AN82" s="380"/>
      <c r="AO82" s="380"/>
      <c r="AP82" s="380"/>
      <c r="AQ82" s="180"/>
      <c r="AR82" s="380"/>
      <c r="AS82" s="380"/>
      <c r="AT82" s="380"/>
      <c r="AU82" s="180"/>
      <c r="AV82" s="180"/>
      <c r="AW82" s="380"/>
      <c r="AX82" s="380"/>
      <c r="AY82" s="380"/>
      <c r="AZ82" s="380"/>
      <c r="BA82" s="380"/>
      <c r="BB82" s="380"/>
      <c r="BC82" s="179"/>
      <c r="BD82" s="179"/>
      <c r="BE82" s="179"/>
      <c r="BF82" s="179"/>
      <c r="BG82" s="179"/>
      <c r="BH82" s="179"/>
      <c r="BI82" s="179"/>
      <c r="BJ82" s="179"/>
      <c r="BK82" s="179"/>
      <c r="BL82" s="179"/>
      <c r="BM82" s="179"/>
      <c r="BN82" s="179"/>
      <c r="BO82" s="179"/>
      <c r="BP82" s="179"/>
      <c r="BQ82" s="179"/>
      <c r="BR82" s="179"/>
      <c r="BS82" s="179"/>
      <c r="BT82" s="179"/>
      <c r="BU82" s="179"/>
      <c r="BV82" s="179"/>
      <c r="BW82" s="179"/>
      <c r="BX82" s="179"/>
      <c r="BY82" s="179"/>
      <c r="BZ82" s="179"/>
      <c r="CA82" s="179"/>
      <c r="CB82" s="381"/>
      <c r="CC82" s="179"/>
      <c r="CD82" s="179"/>
      <c r="CE82" s="179"/>
      <c r="CF82" s="381"/>
      <c r="CG82" s="179"/>
      <c r="CH82" s="381"/>
      <c r="CI82" s="381"/>
      <c r="CJ82" s="179"/>
      <c r="CK82" s="179"/>
      <c r="CL82" s="179"/>
      <c r="CM82" s="381"/>
      <c r="CN82" s="381"/>
      <c r="CO82" s="179"/>
      <c r="CP82" s="179"/>
      <c r="CQ82" s="381"/>
      <c r="CR82" s="381"/>
      <c r="CS82" s="381"/>
      <c r="CT82" s="179"/>
      <c r="CU82" s="381"/>
      <c r="CV82" s="179"/>
      <c r="CW82" s="179"/>
      <c r="CX82" s="381"/>
      <c r="CY82" s="381"/>
      <c r="CZ82" s="381"/>
      <c r="DA82" s="179"/>
      <c r="DB82" s="179"/>
      <c r="DC82" s="179"/>
      <c r="DD82" s="381"/>
      <c r="DE82" s="381"/>
      <c r="DF82" s="381"/>
      <c r="DG82" s="381"/>
      <c r="DH82" s="381"/>
      <c r="DI82" s="381"/>
      <c r="DJ82" s="381"/>
      <c r="DK82" s="381"/>
      <c r="DL82" s="381"/>
      <c r="DM82" s="381"/>
      <c r="DN82" s="381"/>
      <c r="DO82" s="179"/>
      <c r="DP82" s="381"/>
      <c r="DQ82" s="381"/>
      <c r="DR82" s="381"/>
      <c r="DS82" s="179"/>
      <c r="DT82" s="179"/>
      <c r="DU82" s="381"/>
      <c r="DV82" s="381"/>
      <c r="DW82" s="381"/>
      <c r="DX82" s="381"/>
      <c r="DY82" s="381"/>
      <c r="DZ82" s="381"/>
      <c r="EA82" s="179"/>
      <c r="EB82" s="179"/>
      <c r="EC82" s="179"/>
      <c r="ED82" s="179"/>
      <c r="EE82" s="179"/>
      <c r="EF82" s="179"/>
      <c r="EG82" s="179"/>
      <c r="EH82" s="179"/>
      <c r="EI82" s="179"/>
      <c r="EJ82" s="179"/>
      <c r="EK82" s="179"/>
      <c r="EL82" s="179"/>
      <c r="EM82" s="179"/>
      <c r="EN82" s="179"/>
      <c r="EO82" s="179"/>
      <c r="EP82" s="179"/>
      <c r="EQ82" s="179"/>
      <c r="ER82" s="179"/>
      <c r="ES82" s="179"/>
      <c r="ET82" s="179"/>
      <c r="EU82" s="179"/>
      <c r="EV82" s="179"/>
      <c r="EW82" s="179"/>
      <c r="EX82" s="179"/>
      <c r="EY82" s="179"/>
      <c r="EZ82" s="179"/>
    </row>
    <row r="83" spans="2:156" ht="14.65" customHeight="1">
      <c r="B83" s="53"/>
      <c r="D83" s="53"/>
    </row>
    <row r="84" spans="2:156" ht="14.65" customHeight="1">
      <c r="B84" s="53" t="s">
        <v>822</v>
      </c>
      <c r="C84" s="53"/>
      <c r="D84" s="53"/>
    </row>
    <row r="85" spans="2:156" ht="14.65" customHeight="1">
      <c r="B85" s="363" t="s">
        <v>823</v>
      </c>
      <c r="C85" s="364"/>
      <c r="D85" s="119" t="str">
        <f>IF(COUNTIFS(D18:EZ18,"&gt;0")&gt;0,"Commentary Required","OK")</f>
        <v>OK</v>
      </c>
    </row>
    <row r="86" spans="2:156" ht="14.65" customHeight="1">
      <c r="B86" s="363" t="s">
        <v>824</v>
      </c>
      <c r="C86" s="364"/>
      <c r="D86" s="119" t="str">
        <f>IF(COUNTIFS(D20:EZ20,"&gt;0")&gt;0,"Commentary Required","OK")</f>
        <v>OK</v>
      </c>
    </row>
    <row r="87" spans="2:156" ht="14.65" customHeight="1">
      <c r="B87" s="363" t="s">
        <v>825</v>
      </c>
      <c r="C87" s="364"/>
      <c r="D87" s="119" t="str">
        <f>IF(COUNTIFS(D32:EZ32,"&gt;0")&gt;0,"Commentary Required","OK")</f>
        <v>OK</v>
      </c>
    </row>
    <row r="88" spans="2:156" ht="14.65" customHeight="1">
      <c r="B88" s="363" t="s">
        <v>826</v>
      </c>
      <c r="C88" s="364"/>
      <c r="D88" s="119" t="str">
        <f>IF(COUNTIFS(D33:EZ33,"&gt;0")&gt;0,"Commentary Required","OK")</f>
        <v>OK</v>
      </c>
    </row>
    <row r="89" spans="2:156" ht="14.65" customHeight="1">
      <c r="B89" s="363" t="s">
        <v>827</v>
      </c>
      <c r="C89" s="364"/>
      <c r="D89" s="119" t="str">
        <f>IF(COUNTIFS(D35:EZ35,"&gt;0")&gt;0,"Commentary Required","OK")</f>
        <v>OK</v>
      </c>
    </row>
    <row r="90" spans="2:156" ht="14.65" customHeight="1">
      <c r="B90" s="4" t="s">
        <v>704</v>
      </c>
      <c r="C90" s="364"/>
      <c r="D90" s="119" t="str">
        <f>IF(COUNTIFS(D40:EZ40,"&gt;0")&gt;0,"Commentary Required","OK")</f>
        <v>OK</v>
      </c>
    </row>
    <row r="91" spans="2:156" ht="25.5" customHeight="1">
      <c r="B91" s="363" t="s">
        <v>195</v>
      </c>
      <c r="C91" s="364"/>
      <c r="D91" s="380"/>
    </row>
    <row r="92" spans="2:156" ht="14.65" customHeight="1">
      <c r="B92" s="53"/>
      <c r="D92" s="53"/>
    </row>
    <row r="93" spans="2:156" ht="14.65" customHeight="1">
      <c r="B93" s="382" t="s">
        <v>828</v>
      </c>
      <c r="C93" s="364"/>
      <c r="D93" s="119" t="str">
        <f>IF(COUNTIFS(D22:AE22,"",D17:AE17,"&gt;0")+COUNTIFS(D22:AE22,0,D17:AE17,"&gt;0")+COUNTIFS(CB22:DC22,"",CB17:DC17,"&gt;0")+COUNTIFS(CB22:DC22,0,CB17:DC17,"&gt;0")&gt;=D94,"Commentary Required","OK")</f>
        <v>OK</v>
      </c>
    </row>
    <row r="94" spans="2:156" ht="14.65" customHeight="1">
      <c r="B94" s="363" t="s">
        <v>194</v>
      </c>
      <c r="C94" s="177"/>
      <c r="D94" s="119">
        <v>1</v>
      </c>
    </row>
    <row r="95" spans="2:156" ht="25.5" customHeight="1">
      <c r="B95" s="363" t="s">
        <v>195</v>
      </c>
      <c r="C95" s="364"/>
      <c r="D95" s="380"/>
    </row>
    <row r="96" spans="2:156">
      <c r="C96" s="46"/>
    </row>
    <row r="97" spans="2:4">
      <c r="B97" s="453" t="s">
        <v>976</v>
      </c>
      <c r="C97" s="454" t="str">
        <f>IF(AND('B.G.R.1 GI Results (Total)'!$C$6 = "Reinsurer",COUNTIFS($EZ$16:$EZ$72,0)&lt;&gt;33),"Error","OK")</f>
        <v>OK</v>
      </c>
    </row>
    <row r="98" spans="2:4">
      <c r="C98" s="46"/>
    </row>
    <row r="99" spans="2:4">
      <c r="C99" s="46"/>
    </row>
    <row r="100" spans="2:4">
      <c r="C100" s="46"/>
    </row>
    <row r="101" spans="2:4">
      <c r="C101" s="46"/>
    </row>
    <row r="102" spans="2:4">
      <c r="C102" s="46"/>
    </row>
    <row r="103" spans="2:4">
      <c r="C103" s="46"/>
    </row>
    <row r="105" spans="2:4">
      <c r="C105" s="46"/>
      <c r="D105" s="45"/>
    </row>
    <row r="106" spans="2:4">
      <c r="C106" s="46"/>
      <c r="D106" s="45"/>
    </row>
    <row r="107" spans="2:4">
      <c r="C107" s="46"/>
      <c r="D107" s="45"/>
    </row>
    <row r="108" spans="2:4">
      <c r="C108" s="46"/>
      <c r="D108" s="45"/>
    </row>
    <row r="109" spans="2:4">
      <c r="C109" s="46"/>
      <c r="D109" s="45"/>
    </row>
    <row r="110" spans="2:4">
      <c r="C110" s="46"/>
      <c r="D110" s="45"/>
    </row>
    <row r="111" spans="2:4">
      <c r="C111" s="46"/>
      <c r="D111" s="45"/>
    </row>
    <row r="112" spans="2:4">
      <c r="C112" s="46"/>
      <c r="D112" s="45"/>
    </row>
    <row r="113" spans="3:4">
      <c r="C113" s="46"/>
      <c r="D113" s="45"/>
    </row>
    <row r="114" spans="3:4">
      <c r="C114" s="46"/>
      <c r="D114" s="45"/>
    </row>
    <row r="115" spans="3:4">
      <c r="C115" s="46"/>
      <c r="D115" s="45"/>
    </row>
    <row r="116" spans="3:4">
      <c r="C116" s="46"/>
      <c r="D116" s="45"/>
    </row>
    <row r="117" spans="3:4">
      <c r="C117" s="46"/>
      <c r="D117" s="45"/>
    </row>
    <row r="118" spans="3:4">
      <c r="C118" s="46"/>
      <c r="D118" s="45"/>
    </row>
    <row r="119" spans="3:4">
      <c r="C119" s="46"/>
      <c r="D119" s="45"/>
    </row>
    <row r="120" spans="3:4">
      <c r="C120" s="46"/>
      <c r="D120" s="45"/>
    </row>
    <row r="121" spans="3:4">
      <c r="C121" s="46"/>
      <c r="D121" s="45"/>
    </row>
    <row r="122" spans="3:4">
      <c r="C122" s="46"/>
      <c r="D122" s="45"/>
    </row>
    <row r="123" spans="3:4">
      <c r="C123" s="46"/>
      <c r="D123" s="45"/>
    </row>
    <row r="124" spans="3:4">
      <c r="C124" s="46"/>
      <c r="D124" s="45"/>
    </row>
    <row r="125" spans="3:4">
      <c r="C125" s="46"/>
      <c r="D125" s="45"/>
    </row>
    <row r="126" spans="3:4">
      <c r="C126" s="46"/>
      <c r="D126" s="45"/>
    </row>
    <row r="127" spans="3:4">
      <c r="C127" s="46"/>
      <c r="D127" s="45"/>
    </row>
    <row r="128" spans="3:4">
      <c r="C128" s="46"/>
      <c r="D128" s="45"/>
    </row>
    <row r="129" spans="3:4">
      <c r="C129" s="46"/>
      <c r="D129" s="45"/>
    </row>
    <row r="130" spans="3:4">
      <c r="C130" s="46"/>
      <c r="D130" s="45"/>
    </row>
    <row r="131" spans="3:4">
      <c r="C131" s="46"/>
      <c r="D131" s="45"/>
    </row>
    <row r="132" spans="3:4">
      <c r="C132" s="46"/>
      <c r="D132" s="45"/>
    </row>
    <row r="133" spans="3:4">
      <c r="C133" s="46"/>
      <c r="D133" s="45"/>
    </row>
    <row r="134" spans="3:4">
      <c r="C134" s="46"/>
      <c r="D134" s="45"/>
    </row>
    <row r="135" spans="3:4">
      <c r="C135" s="46"/>
      <c r="D135" s="45"/>
    </row>
    <row r="136" spans="3:4">
      <c r="C136" s="46"/>
      <c r="D136" s="45"/>
    </row>
    <row r="137" spans="3:4">
      <c r="C137" s="46"/>
      <c r="D137" s="45"/>
    </row>
    <row r="138" spans="3:4">
      <c r="C138" s="46"/>
      <c r="D138" s="45"/>
    </row>
    <row r="139" spans="3:4">
      <c r="C139" s="46"/>
      <c r="D139" s="45"/>
    </row>
    <row r="140" spans="3:4">
      <c r="C140" s="46"/>
      <c r="D140" s="45"/>
    </row>
    <row r="141" spans="3:4">
      <c r="C141" s="46"/>
      <c r="D141" s="45"/>
    </row>
    <row r="142" spans="3:4">
      <c r="C142" s="46"/>
      <c r="D142" s="45"/>
    </row>
    <row r="143" spans="3:4">
      <c r="C143" s="46"/>
      <c r="D143" s="45"/>
    </row>
    <row r="144" spans="3:4">
      <c r="C144" s="46"/>
      <c r="D144" s="45"/>
    </row>
    <row r="145" spans="3:4">
      <c r="C145" s="46"/>
      <c r="D145" s="45"/>
    </row>
    <row r="146" spans="3:4">
      <c r="C146" s="46"/>
      <c r="D146" s="45"/>
    </row>
    <row r="147" spans="3:4">
      <c r="C147" s="46"/>
      <c r="D147" s="45"/>
    </row>
  </sheetData>
  <sheetProtection insertHyperlinks="0"/>
  <mergeCells count="327">
    <mergeCell ref="EV57:EW57"/>
    <mergeCell ref="EX57:EX58"/>
    <mergeCell ref="EY57:EY58"/>
    <mergeCell ref="EN57:EN58"/>
    <mergeCell ref="EO57:EO58"/>
    <mergeCell ref="EP57:ER57"/>
    <mergeCell ref="ES57:ES58"/>
    <mergeCell ref="ET57:ET58"/>
    <mergeCell ref="EU57:EU58"/>
    <mergeCell ref="EG57:EG58"/>
    <mergeCell ref="EH57:EH58"/>
    <mergeCell ref="EI57:EI58"/>
    <mergeCell ref="EJ57:EK57"/>
    <mergeCell ref="EL57:EL58"/>
    <mergeCell ref="EM57:EM58"/>
    <mergeCell ref="DX57:DY57"/>
    <mergeCell ref="DZ57:DZ58"/>
    <mergeCell ref="EA57:EA58"/>
    <mergeCell ref="EB57:EB58"/>
    <mergeCell ref="EC57:EC58"/>
    <mergeCell ref="ED57:EF57"/>
    <mergeCell ref="DP57:DP58"/>
    <mergeCell ref="DQ57:DQ58"/>
    <mergeCell ref="DR57:DT57"/>
    <mergeCell ref="DU57:DU58"/>
    <mergeCell ref="DV57:DV58"/>
    <mergeCell ref="DW57:DW58"/>
    <mergeCell ref="DI57:DI58"/>
    <mergeCell ref="DJ57:DJ58"/>
    <mergeCell ref="DK57:DK58"/>
    <mergeCell ref="DL57:DM57"/>
    <mergeCell ref="DN57:DN58"/>
    <mergeCell ref="DO57:DO58"/>
    <mergeCell ref="CX57:CY57"/>
    <mergeCell ref="CZ57:DB57"/>
    <mergeCell ref="DC57:DC58"/>
    <mergeCell ref="DD57:DD58"/>
    <mergeCell ref="DE57:DE58"/>
    <mergeCell ref="DF57:DH57"/>
    <mergeCell ref="CM57:CM58"/>
    <mergeCell ref="CN57:CP57"/>
    <mergeCell ref="CQ57:CQ58"/>
    <mergeCell ref="CR57:CR58"/>
    <mergeCell ref="CS57:CT57"/>
    <mergeCell ref="CU57:CW57"/>
    <mergeCell ref="BZ57:BZ58"/>
    <mergeCell ref="CA57:CA58"/>
    <mergeCell ref="CB57:CE57"/>
    <mergeCell ref="CF57:CG57"/>
    <mergeCell ref="CH57:CH58"/>
    <mergeCell ref="CI57:CL57"/>
    <mergeCell ref="BQ57:BQ58"/>
    <mergeCell ref="BR57:BT57"/>
    <mergeCell ref="BU57:BU58"/>
    <mergeCell ref="BV57:BV58"/>
    <mergeCell ref="BW57:BW58"/>
    <mergeCell ref="BX57:BY57"/>
    <mergeCell ref="BJ57:BJ58"/>
    <mergeCell ref="BK57:BK58"/>
    <mergeCell ref="BL57:BM57"/>
    <mergeCell ref="BN57:BN58"/>
    <mergeCell ref="BO57:BO58"/>
    <mergeCell ref="BP57:BP58"/>
    <mergeCell ref="BB57:BB58"/>
    <mergeCell ref="BC57:BC58"/>
    <mergeCell ref="BD57:BD58"/>
    <mergeCell ref="BE57:BE58"/>
    <mergeCell ref="BF57:BH57"/>
    <mergeCell ref="BI57:BI58"/>
    <mergeCell ref="AX57:AX58"/>
    <mergeCell ref="AY57:AY58"/>
    <mergeCell ref="AZ57:BA57"/>
    <mergeCell ref="AL57:AL58"/>
    <mergeCell ref="AM57:AM58"/>
    <mergeCell ref="AN57:AO57"/>
    <mergeCell ref="AP57:AP58"/>
    <mergeCell ref="AQ57:AQ58"/>
    <mergeCell ref="AR57:AR58"/>
    <mergeCell ref="DP56:EA56"/>
    <mergeCell ref="EB56:EM56"/>
    <mergeCell ref="EN56:EY56"/>
    <mergeCell ref="EZ56:EZ58"/>
    <mergeCell ref="D57:G57"/>
    <mergeCell ref="H57:I57"/>
    <mergeCell ref="J57:J58"/>
    <mergeCell ref="K57:N57"/>
    <mergeCell ref="O57:O58"/>
    <mergeCell ref="AB57:AD57"/>
    <mergeCell ref="AE57:AE58"/>
    <mergeCell ref="AF57:AF58"/>
    <mergeCell ref="AG57:AG58"/>
    <mergeCell ref="AH57:AJ57"/>
    <mergeCell ref="AK57:AK58"/>
    <mergeCell ref="P57:R57"/>
    <mergeCell ref="S57:S58"/>
    <mergeCell ref="T57:T58"/>
    <mergeCell ref="U57:V57"/>
    <mergeCell ref="W57:Y57"/>
    <mergeCell ref="Z57:AA57"/>
    <mergeCell ref="AS57:AS58"/>
    <mergeCell ref="AT57:AV57"/>
    <mergeCell ref="AW57:AW58"/>
    <mergeCell ref="EY28:EY29"/>
    <mergeCell ref="B55:C55"/>
    <mergeCell ref="B56:C59"/>
    <mergeCell ref="D56:AE56"/>
    <mergeCell ref="AF56:AQ56"/>
    <mergeCell ref="AR56:BC56"/>
    <mergeCell ref="BD56:BO56"/>
    <mergeCell ref="BP56:CA56"/>
    <mergeCell ref="CB56:DC56"/>
    <mergeCell ref="EN28:EN29"/>
    <mergeCell ref="EO28:EO29"/>
    <mergeCell ref="EP28:ER28"/>
    <mergeCell ref="ES28:ES29"/>
    <mergeCell ref="ET28:ET29"/>
    <mergeCell ref="EU28:EU29"/>
    <mergeCell ref="ED28:EF28"/>
    <mergeCell ref="EG28:EG29"/>
    <mergeCell ref="EH28:EH29"/>
    <mergeCell ref="EI28:EI29"/>
    <mergeCell ref="EJ28:EK28"/>
    <mergeCell ref="EM28:EM29"/>
    <mergeCell ref="DV28:DV29"/>
    <mergeCell ref="DW28:DW29"/>
    <mergeCell ref="DD56:DO56"/>
    <mergeCell ref="EB28:EB29"/>
    <mergeCell ref="EC28:EC29"/>
    <mergeCell ref="DL28:DM28"/>
    <mergeCell ref="DO28:DO29"/>
    <mergeCell ref="DP28:DP29"/>
    <mergeCell ref="DQ28:DQ29"/>
    <mergeCell ref="DR28:DT28"/>
    <mergeCell ref="DU28:DU29"/>
    <mergeCell ref="EV28:EW28"/>
    <mergeCell ref="BW28:BW29"/>
    <mergeCell ref="BX28:BY28"/>
    <mergeCell ref="CA28:CA29"/>
    <mergeCell ref="CB28:CE28"/>
    <mergeCell ref="CF28:CG28"/>
    <mergeCell ref="CH28:CH29"/>
    <mergeCell ref="BO28:BO29"/>
    <mergeCell ref="BP28:BP29"/>
    <mergeCell ref="BQ28:BQ29"/>
    <mergeCell ref="BR28:BT28"/>
    <mergeCell ref="BU28:BU29"/>
    <mergeCell ref="BV28:BV29"/>
    <mergeCell ref="BE28:BE29"/>
    <mergeCell ref="BF28:BH28"/>
    <mergeCell ref="BI28:BI29"/>
    <mergeCell ref="BJ28:BJ29"/>
    <mergeCell ref="BK28:BK29"/>
    <mergeCell ref="BL28:BM28"/>
    <mergeCell ref="AW28:AW29"/>
    <mergeCell ref="AX28:AX29"/>
    <mergeCell ref="AY28:AY29"/>
    <mergeCell ref="AZ28:BA28"/>
    <mergeCell ref="BC28:BC29"/>
    <mergeCell ref="BD28:BD29"/>
    <mergeCell ref="AM28:AM29"/>
    <mergeCell ref="AN28:AO28"/>
    <mergeCell ref="AQ28:AQ29"/>
    <mergeCell ref="AR28:AR29"/>
    <mergeCell ref="AS28:AS29"/>
    <mergeCell ref="AT28:AV28"/>
    <mergeCell ref="AE28:AE29"/>
    <mergeCell ref="AF28:AF29"/>
    <mergeCell ref="AG28:AG29"/>
    <mergeCell ref="AH28:AJ28"/>
    <mergeCell ref="AK28:AK29"/>
    <mergeCell ref="AL28:AL29"/>
    <mergeCell ref="S28:S29"/>
    <mergeCell ref="T28:T29"/>
    <mergeCell ref="U28:V28"/>
    <mergeCell ref="W28:Y28"/>
    <mergeCell ref="Z28:AA28"/>
    <mergeCell ref="AB28:AD28"/>
    <mergeCell ref="D28:G28"/>
    <mergeCell ref="H28:I28"/>
    <mergeCell ref="J28:J29"/>
    <mergeCell ref="K28:N28"/>
    <mergeCell ref="O28:O29"/>
    <mergeCell ref="P28:R28"/>
    <mergeCell ref="CB27:DC27"/>
    <mergeCell ref="DD27:DO27"/>
    <mergeCell ref="DP27:EA27"/>
    <mergeCell ref="EB27:EM27"/>
    <mergeCell ref="EN27:EY27"/>
    <mergeCell ref="EZ27:EZ29"/>
    <mergeCell ref="CI28:CL28"/>
    <mergeCell ref="CM28:CM29"/>
    <mergeCell ref="CN28:CP28"/>
    <mergeCell ref="CQ28:CQ29"/>
    <mergeCell ref="DD28:DD29"/>
    <mergeCell ref="DE28:DE29"/>
    <mergeCell ref="DF28:DH28"/>
    <mergeCell ref="DI28:DI29"/>
    <mergeCell ref="DJ28:DJ29"/>
    <mergeCell ref="DK28:DK29"/>
    <mergeCell ref="CR28:CR29"/>
    <mergeCell ref="CS28:CT28"/>
    <mergeCell ref="CU28:CW28"/>
    <mergeCell ref="CX28:CY28"/>
    <mergeCell ref="CZ28:DB28"/>
    <mergeCell ref="DC28:DC29"/>
    <mergeCell ref="DX28:DY28"/>
    <mergeCell ref="EA28:EA29"/>
    <mergeCell ref="EV13:EW13"/>
    <mergeCell ref="EX13:EX14"/>
    <mergeCell ref="EY13:EY14"/>
    <mergeCell ref="B26:C26"/>
    <mergeCell ref="B27:C30"/>
    <mergeCell ref="D27:AE27"/>
    <mergeCell ref="AF27:AQ27"/>
    <mergeCell ref="AR27:BC27"/>
    <mergeCell ref="BD27:BO27"/>
    <mergeCell ref="BP27:CA27"/>
    <mergeCell ref="EN13:EN14"/>
    <mergeCell ref="EO13:EO14"/>
    <mergeCell ref="EP13:ER13"/>
    <mergeCell ref="ES13:ES14"/>
    <mergeCell ref="ET13:ET14"/>
    <mergeCell ref="EU13:EU14"/>
    <mergeCell ref="EG13:EG14"/>
    <mergeCell ref="EH13:EH14"/>
    <mergeCell ref="EI13:EI14"/>
    <mergeCell ref="EJ13:EK13"/>
    <mergeCell ref="EL13:EL14"/>
    <mergeCell ref="EM13:EM14"/>
    <mergeCell ref="DX13:DY13"/>
    <mergeCell ref="DZ13:DZ14"/>
    <mergeCell ref="EA13:EA14"/>
    <mergeCell ref="EB13:EB14"/>
    <mergeCell ref="EC13:EC14"/>
    <mergeCell ref="ED13:EF13"/>
    <mergeCell ref="DP13:DP14"/>
    <mergeCell ref="DQ13:DQ14"/>
    <mergeCell ref="DR13:DT13"/>
    <mergeCell ref="DU13:DU14"/>
    <mergeCell ref="DV13:DV14"/>
    <mergeCell ref="DW13:DW14"/>
    <mergeCell ref="DI13:DI14"/>
    <mergeCell ref="DJ13:DJ14"/>
    <mergeCell ref="DK13:DK14"/>
    <mergeCell ref="DL13:DM13"/>
    <mergeCell ref="DN13:DN14"/>
    <mergeCell ref="DO13:DO14"/>
    <mergeCell ref="CX13:CY13"/>
    <mergeCell ref="CZ13:DB13"/>
    <mergeCell ref="DC13:DC14"/>
    <mergeCell ref="DD13:DD14"/>
    <mergeCell ref="DE13:DE14"/>
    <mergeCell ref="DF13:DH13"/>
    <mergeCell ref="CM13:CM14"/>
    <mergeCell ref="CN13:CP13"/>
    <mergeCell ref="CQ13:CQ14"/>
    <mergeCell ref="CR13:CR14"/>
    <mergeCell ref="CS13:CT13"/>
    <mergeCell ref="CU13:CW13"/>
    <mergeCell ref="BZ13:BZ14"/>
    <mergeCell ref="CA13:CA14"/>
    <mergeCell ref="CB13:CE13"/>
    <mergeCell ref="CF13:CG13"/>
    <mergeCell ref="CH13:CH14"/>
    <mergeCell ref="CI13:CL13"/>
    <mergeCell ref="BQ13:BQ14"/>
    <mergeCell ref="BR13:BT13"/>
    <mergeCell ref="BU13:BU14"/>
    <mergeCell ref="BV13:BV14"/>
    <mergeCell ref="BW13:BW14"/>
    <mergeCell ref="BX13:BY13"/>
    <mergeCell ref="BJ13:BJ14"/>
    <mergeCell ref="BK13:BK14"/>
    <mergeCell ref="BL13:BM13"/>
    <mergeCell ref="BN13:BN14"/>
    <mergeCell ref="BO13:BO14"/>
    <mergeCell ref="BP13:BP14"/>
    <mergeCell ref="BB13:BB14"/>
    <mergeCell ref="BC13:BC14"/>
    <mergeCell ref="BD13:BD14"/>
    <mergeCell ref="BE13:BE14"/>
    <mergeCell ref="BF13:BH13"/>
    <mergeCell ref="BI13:BI14"/>
    <mergeCell ref="AS13:AS14"/>
    <mergeCell ref="AT13:AV13"/>
    <mergeCell ref="AW13:AW14"/>
    <mergeCell ref="AX13:AX14"/>
    <mergeCell ref="AY13:AY14"/>
    <mergeCell ref="AZ13:BA13"/>
    <mergeCell ref="EB12:EM12"/>
    <mergeCell ref="EN12:EY12"/>
    <mergeCell ref="EZ12:EZ14"/>
    <mergeCell ref="D13:G13"/>
    <mergeCell ref="H13:I13"/>
    <mergeCell ref="J13:J14"/>
    <mergeCell ref="K13:N13"/>
    <mergeCell ref="O13:O14"/>
    <mergeCell ref="P13:R13"/>
    <mergeCell ref="S13:S14"/>
    <mergeCell ref="AR12:BC12"/>
    <mergeCell ref="BD12:BO12"/>
    <mergeCell ref="BP12:CA12"/>
    <mergeCell ref="CB12:DC12"/>
    <mergeCell ref="DD12:DO12"/>
    <mergeCell ref="DP12:EA12"/>
    <mergeCell ref="AL13:AL14"/>
    <mergeCell ref="AM13:AM14"/>
    <mergeCell ref="AN13:AO13"/>
    <mergeCell ref="AP13:AP14"/>
    <mergeCell ref="AQ13:AQ14"/>
    <mergeCell ref="AR13:AR14"/>
    <mergeCell ref="AB13:AD13"/>
    <mergeCell ref="AE13:AE14"/>
    <mergeCell ref="C6:D6"/>
    <mergeCell ref="C7:D7"/>
    <mergeCell ref="B11:C11"/>
    <mergeCell ref="B12:C15"/>
    <mergeCell ref="D12:AE12"/>
    <mergeCell ref="AF12:AQ12"/>
    <mergeCell ref="T13:T14"/>
    <mergeCell ref="U13:V13"/>
    <mergeCell ref="W13:Y13"/>
    <mergeCell ref="Z13:AA13"/>
    <mergeCell ref="AF13:AF14"/>
    <mergeCell ref="AG13:AG14"/>
    <mergeCell ref="AH13:AJ13"/>
    <mergeCell ref="AK13:AK14"/>
  </mergeCells>
  <phoneticPr fontId="37" type="noConversion"/>
  <conditionalFormatting sqref="C97">
    <cfRule type="cellIs" dxfId="28" priority="1" operator="equal">
      <formula>"OK"</formula>
    </cfRule>
    <cfRule type="expression" dxfId="27" priority="2">
      <formula>OR(C97="Error",C97="ERROR")</formula>
    </cfRule>
    <cfRule type="cellIs" dxfId="26" priority="3" operator="equal">
      <formula>"Commentary Required"</formula>
    </cfRule>
  </conditionalFormatting>
  <conditionalFormatting sqref="C76:EZ80">
    <cfRule type="cellIs" dxfId="25" priority="4" operator="equal">
      <formula>"OK"</formula>
    </cfRule>
    <cfRule type="expression" dxfId="24" priority="5">
      <formula>OR(C76="Error",C76="ERROR")</formula>
    </cfRule>
    <cfRule type="cellIs" dxfId="23" priority="6" operator="equal">
      <formula>"Commentary Required"</formula>
    </cfRule>
  </conditionalFormatting>
  <conditionalFormatting sqref="D85:D90">
    <cfRule type="cellIs" dxfId="22" priority="10" operator="equal">
      <formula>"OK"</formula>
    </cfRule>
    <cfRule type="cellIs" dxfId="21" priority="11" operator="equal">
      <formula>"Commentary Required"</formula>
    </cfRule>
  </conditionalFormatting>
  <conditionalFormatting sqref="D93">
    <cfRule type="cellIs" dxfId="20" priority="7" operator="equal">
      <formula>"OK"</formula>
    </cfRule>
    <cfRule type="expression" dxfId="19" priority="8">
      <formula>OR(D93="Error",D93="ERROR")</formula>
    </cfRule>
    <cfRule type="cellIs" dxfId="18" priority="9" operator="equal">
      <formula>"Commentary Required"</formula>
    </cfRule>
  </conditionalFormatting>
  <dataValidations count="3">
    <dataValidation type="whole" allowBlank="1" showInputMessage="1" showErrorMessage="1" sqref="C7:D7" xr:uid="{8E9D2B0A-456B-4592-AECF-C76660390E53}">
      <formula1>1900</formula1>
      <formula2>2500</formula2>
    </dataValidation>
    <dataValidation type="list" allowBlank="1" showInputMessage="1" showErrorMessage="1" sqref="D6" xr:uid="{B12E9057-EE2F-4EE1-A678-D7743BC54E62}">
      <formula1>"1,2,3,4,5,6,7,8,9,10,11,12"</formula1>
    </dataValidation>
    <dataValidation type="decimal" allowBlank="1" showInputMessage="1" showErrorMessage="1" errorTitle="Error" error="Please enter a number of +/- 11 digits" sqref="DP69:DZ72 DD69:DN72 CB69:DB72 AR69:BB72 AF69:AP72 D69:AD72 DP64:DZ67 DD64:DN67 CB64:DB67 AR64:BB67 AF64:AP67 D64:AD67 DP61:DZ62 DD61:DN62 CB61:DB62 AR61:BB62 AF61:AP62 D61:AD62 DP50:DZ50 DD50:DN50 CB50:DB50 AR50:BB50 AF50:AP50 D50:AD50 DP48:DZ48 DD48:DN48 CB48:DB48 AR48:BB48 AF48:AP48 D48:AD48 DP46:DZ46 DD46:DN46 CB46:DB46 AR46:BB46 AF46:AP46 D46:AD46 DP42:DZ42 DD42:DN42 CB42:DB42 AR42:BB42 AF42:AP42 D42:AD42 DP39:DZ40 DD39:DN40 CB39:DB40 AR39:BB40 AF39:AP40 D39:AD40 DP35:DZ37 DD35:DN37 CB35:DB37 AR35:BB37 AF35:AP37 D35:AD37 DP31:DZ33 DD31:DN33 CB31:DB33 AR31:BB33 AF31:AP33 D31:AD33 CB20:DB22 D20:AD22 DP20:DZ21 DD20:DN21 AR20:BB21 AF20:AP21 DP17:DZ18 DD17:DN18 CB17:DB18 AR17:BB18 AF17:AP18 D17:AD18" xr:uid="{25F274CE-C22F-461D-9A8E-3BB2B5E8A9F2}">
      <formula1>-99999999999</formula1>
      <formula2>99999999999</formula2>
    </dataValidation>
  </dataValidations>
  <pageMargins left="0.7" right="0.7" top="0.75" bottom="0.75" header="0.3" footer="0.3"/>
  <pageSetup paperSize="8" scale="35" fitToWidth="6" orientation="landscape" r:id="rId1"/>
  <colBreaks count="2" manualBreakCount="2">
    <brk id="90" max="72" man="1"/>
    <brk id="131" max="72" man="1"/>
  </colBreaks>
  <drawing r:id="rId2"/>
  <legacyDrawing r:id="rId3"/>
  <controls>
    <mc:AlternateContent xmlns:mc="http://schemas.openxmlformats.org/markup-compatibility/2006">
      <mc:Choice Requires="x14">
        <control shapeId="14337" r:id="rId4" name="BGR1A_Clear_Worksheet">
          <controlPr defaultSize="0" autoLine="0" r:id="rId5">
            <anchor moveWithCells="1">
              <from>
                <xdr:col>4</xdr:col>
                <xdr:colOff>57150</xdr:colOff>
                <xdr:row>2</xdr:row>
                <xdr:rowOff>57150</xdr:rowOff>
              </from>
              <to>
                <xdr:col>5</xdr:col>
                <xdr:colOff>295275</xdr:colOff>
                <xdr:row>4</xdr:row>
                <xdr:rowOff>0</xdr:rowOff>
              </to>
            </anchor>
          </controlPr>
        </control>
      </mc:Choice>
      <mc:Fallback>
        <control shapeId="14337" r:id="rId4" name="BGR1A_Clear_Worksheet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35C5C-AB44-47FA-AE37-500F2F49E705}">
  <sheetPr codeName="Sheet20">
    <pageSetUpPr autoPageBreaks="0" fitToPage="1"/>
  </sheetPr>
  <dimension ref="A1:KZ143"/>
  <sheetViews>
    <sheetView showGridLines="0" topLeftCell="B1" zoomScale="80" zoomScaleNormal="80" workbookViewId="0">
      <selection activeCell="B1" sqref="B1"/>
    </sheetView>
  </sheetViews>
  <sheetFormatPr defaultColWidth="8.42578125" defaultRowHeight="12.75"/>
  <cols>
    <col min="1" max="1" width="2.42578125" style="46" hidden="1" customWidth="1"/>
    <col min="2" max="2" width="78.7109375" style="46" customWidth="1"/>
    <col min="3" max="3" width="23.5703125" style="45" customWidth="1"/>
    <col min="4" max="100" width="20.28515625" style="46" customWidth="1"/>
    <col min="101" max="101" width="20.28515625" style="46" customWidth="1" collapsed="1"/>
    <col min="102" max="156" width="20.28515625" style="46" customWidth="1"/>
    <col min="157" max="157" width="3.5703125" style="46" customWidth="1"/>
    <col min="158" max="16384" width="8.42578125" style="46"/>
  </cols>
  <sheetData>
    <row r="1" spans="2:312" s="41" customFormat="1" ht="17.25" customHeight="1">
      <c r="B1" s="42" t="s">
        <v>829</v>
      </c>
      <c r="C1" s="329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42"/>
      <c r="DV1" s="42"/>
      <c r="DW1" s="42"/>
      <c r="DX1" s="42"/>
      <c r="DY1" s="42"/>
      <c r="DZ1" s="42"/>
      <c r="EA1" s="42"/>
      <c r="EB1" s="42"/>
      <c r="EC1" s="42"/>
      <c r="ED1" s="42"/>
      <c r="EE1" s="42"/>
      <c r="EF1" s="42"/>
      <c r="EG1" s="42"/>
      <c r="EH1" s="42"/>
      <c r="EI1" s="42"/>
      <c r="EJ1" s="42"/>
      <c r="EK1" s="42"/>
      <c r="EL1" s="42"/>
      <c r="EM1" s="42"/>
      <c r="EN1" s="42"/>
      <c r="EO1" s="42"/>
      <c r="EP1" s="42"/>
      <c r="EQ1" s="42"/>
      <c r="ER1" s="42"/>
      <c r="ES1" s="42"/>
      <c r="ET1" s="42"/>
      <c r="EU1" s="42"/>
      <c r="EV1" s="42"/>
      <c r="EW1" s="42"/>
      <c r="EX1" s="42"/>
      <c r="EY1" s="42"/>
      <c r="EZ1" s="42"/>
      <c r="FA1" s="42"/>
    </row>
    <row r="2" spans="2:312" s="41" customFormat="1" ht="15" customHeight="1">
      <c r="B2" s="330" t="s">
        <v>16</v>
      </c>
      <c r="C2" s="331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46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46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46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46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60"/>
    </row>
    <row r="3" spans="2:312" s="41" customFormat="1" ht="15" customHeight="1">
      <c r="B3" s="330" t="s">
        <v>17</v>
      </c>
      <c r="C3" s="33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46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46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46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46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  <c r="ET3" s="59"/>
      <c r="EU3" s="59"/>
      <c r="EV3" s="59"/>
      <c r="EW3" s="59"/>
      <c r="EX3" s="59"/>
      <c r="EY3" s="59"/>
      <c r="EZ3" s="59"/>
    </row>
    <row r="4" spans="2:312" s="41" customFormat="1" ht="15" customHeight="1">
      <c r="B4" s="330" t="s">
        <v>18</v>
      </c>
      <c r="C4" s="331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46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46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46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46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</row>
    <row r="5" spans="2:312" ht="15" customHeight="1">
      <c r="B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</row>
    <row r="6" spans="2:312" s="47" customFormat="1" ht="15" customHeight="1">
      <c r="B6" s="366" t="s">
        <v>464</v>
      </c>
      <c r="C6" s="521"/>
      <c r="D6" s="521"/>
      <c r="E6" s="48"/>
    </row>
    <row r="7" spans="2:312" s="47" customFormat="1" ht="15" customHeight="1">
      <c r="B7" s="366" t="s">
        <v>465</v>
      </c>
      <c r="C7" s="521"/>
      <c r="D7" s="521"/>
      <c r="E7" s="48"/>
    </row>
    <row r="8" spans="2:312" ht="15" customHeight="1">
      <c r="B8" s="339" t="s">
        <v>19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</row>
    <row r="9" spans="2:312" ht="15" customHeight="1">
      <c r="B9" s="340" t="s">
        <v>830</v>
      </c>
      <c r="C9" s="368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</row>
    <row r="10" spans="2:312" ht="15" customHeight="1">
      <c r="B10" s="342"/>
      <c r="D10" s="383"/>
      <c r="E10" s="383"/>
      <c r="F10" s="383"/>
      <c r="G10" s="383"/>
      <c r="H10" s="383"/>
      <c r="I10" s="383"/>
      <c r="J10" s="383"/>
      <c r="K10" s="383"/>
      <c r="L10" s="383"/>
      <c r="M10" s="383"/>
      <c r="N10" s="383"/>
      <c r="O10" s="383"/>
      <c r="P10" s="383"/>
      <c r="Q10" s="383"/>
      <c r="R10" s="383"/>
      <c r="S10" s="383"/>
      <c r="T10" s="383"/>
      <c r="U10" s="383"/>
      <c r="V10" s="383"/>
      <c r="W10" s="383"/>
      <c r="X10" s="383"/>
      <c r="Y10" s="383"/>
      <c r="Z10" s="383"/>
      <c r="AA10" s="383"/>
      <c r="AB10" s="383"/>
      <c r="AC10" s="383"/>
      <c r="AD10" s="383"/>
      <c r="AE10" s="383"/>
      <c r="AF10" s="383"/>
      <c r="AG10" s="383"/>
      <c r="AH10" s="383"/>
      <c r="AI10" s="383"/>
      <c r="AJ10" s="383"/>
      <c r="AK10" s="383"/>
      <c r="AL10" s="383"/>
      <c r="AM10" s="383"/>
      <c r="AN10" s="383"/>
      <c r="AO10" s="383"/>
      <c r="AP10" s="383"/>
      <c r="AR10" s="383"/>
      <c r="AS10" s="383"/>
      <c r="AT10" s="383"/>
      <c r="AU10" s="383"/>
      <c r="AV10" s="383"/>
      <c r="AW10" s="383"/>
      <c r="AX10" s="383"/>
      <c r="AY10" s="383"/>
      <c r="AZ10" s="383"/>
      <c r="BA10" s="383"/>
      <c r="BB10" s="383"/>
      <c r="BD10" s="383"/>
      <c r="BE10" s="383"/>
      <c r="BF10" s="383"/>
      <c r="BG10" s="383"/>
      <c r="BH10" s="383"/>
      <c r="BI10" s="383"/>
      <c r="BJ10" s="383"/>
      <c r="BK10" s="383"/>
      <c r="BL10" s="383"/>
      <c r="BM10" s="383"/>
      <c r="BN10" s="383"/>
      <c r="BP10" s="383"/>
      <c r="BQ10" s="383"/>
      <c r="BR10" s="383"/>
      <c r="BS10" s="383"/>
      <c r="BT10" s="383"/>
      <c r="BU10" s="383"/>
      <c r="BV10" s="383"/>
      <c r="BW10" s="383"/>
      <c r="BX10" s="383"/>
      <c r="BY10" s="383"/>
      <c r="BZ10" s="383"/>
      <c r="CB10" s="383"/>
      <c r="CC10" s="383"/>
      <c r="CD10" s="383"/>
      <c r="CE10" s="383"/>
      <c r="CF10" s="383"/>
      <c r="CG10" s="383"/>
      <c r="CH10" s="383"/>
      <c r="CI10" s="383"/>
      <c r="CJ10" s="383"/>
      <c r="CK10" s="383"/>
      <c r="CL10" s="383"/>
      <c r="CM10" s="383"/>
      <c r="CN10" s="383"/>
      <c r="CO10" s="383"/>
      <c r="CP10" s="383"/>
      <c r="CQ10" s="383"/>
      <c r="CR10" s="383"/>
      <c r="CS10" s="383"/>
      <c r="CT10" s="383"/>
      <c r="CU10" s="383"/>
      <c r="CV10" s="383"/>
      <c r="CW10" s="383"/>
      <c r="CX10" s="383"/>
      <c r="CY10" s="383"/>
      <c r="CZ10" s="383"/>
      <c r="DA10" s="383"/>
      <c r="DB10" s="383"/>
      <c r="DC10" s="383"/>
      <c r="DD10" s="383"/>
      <c r="DE10" s="383"/>
      <c r="DF10" s="383"/>
      <c r="DG10" s="383"/>
      <c r="DH10" s="383"/>
      <c r="DI10" s="383"/>
      <c r="DJ10" s="383"/>
      <c r="DK10" s="383"/>
      <c r="DL10" s="383"/>
      <c r="DM10" s="383"/>
      <c r="DN10" s="383"/>
      <c r="DO10" s="383"/>
      <c r="DP10" s="383"/>
      <c r="DQ10" s="383"/>
      <c r="DR10" s="383"/>
      <c r="DS10" s="383"/>
      <c r="DT10" s="383"/>
      <c r="DU10" s="383"/>
      <c r="DV10" s="383"/>
      <c r="DW10" s="383"/>
      <c r="DX10" s="383"/>
      <c r="DY10" s="383"/>
      <c r="DZ10" s="383"/>
      <c r="EA10" s="383"/>
      <c r="EB10" s="383"/>
      <c r="EC10" s="383"/>
      <c r="ED10" s="383"/>
      <c r="EE10" s="383"/>
      <c r="EF10" s="383"/>
      <c r="EG10" s="383"/>
      <c r="EH10" s="383"/>
      <c r="EI10" s="383"/>
      <c r="EJ10" s="383"/>
      <c r="EK10" s="383"/>
      <c r="EL10" s="383"/>
      <c r="EM10" s="383"/>
    </row>
    <row r="11" spans="2:312" ht="27" customHeight="1">
      <c r="B11" s="522" t="s">
        <v>26</v>
      </c>
      <c r="C11" s="523"/>
      <c r="D11" s="347" t="s">
        <v>27</v>
      </c>
      <c r="E11" s="347" t="s">
        <v>28</v>
      </c>
      <c r="F11" s="347" t="s">
        <v>29</v>
      </c>
      <c r="G11" s="347" t="s">
        <v>30</v>
      </c>
      <c r="H11" s="347" t="s">
        <v>31</v>
      </c>
      <c r="I11" s="347" t="s">
        <v>32</v>
      </c>
      <c r="J11" s="347" t="s">
        <v>33</v>
      </c>
      <c r="K11" s="347" t="s">
        <v>34</v>
      </c>
      <c r="L11" s="347" t="s">
        <v>35</v>
      </c>
      <c r="M11" s="347" t="s">
        <v>36</v>
      </c>
      <c r="N11" s="347" t="s">
        <v>37</v>
      </c>
      <c r="O11" s="347" t="s">
        <v>38</v>
      </c>
      <c r="P11" s="347" t="s">
        <v>39</v>
      </c>
      <c r="Q11" s="347" t="s">
        <v>40</v>
      </c>
      <c r="R11" s="347" t="s">
        <v>41</v>
      </c>
      <c r="S11" s="347" t="s">
        <v>42</v>
      </c>
      <c r="T11" s="347" t="s">
        <v>43</v>
      </c>
      <c r="U11" s="347" t="s">
        <v>44</v>
      </c>
      <c r="V11" s="347" t="s">
        <v>45</v>
      </c>
      <c r="W11" s="347" t="s">
        <v>468</v>
      </c>
      <c r="X11" s="347" t="s">
        <v>469</v>
      </c>
      <c r="Y11" s="347" t="s">
        <v>470</v>
      </c>
      <c r="Z11" s="347" t="s">
        <v>471</v>
      </c>
      <c r="AA11" s="347" t="s">
        <v>472</v>
      </c>
      <c r="AB11" s="347" t="s">
        <v>473</v>
      </c>
      <c r="AC11" s="347" t="s">
        <v>520</v>
      </c>
      <c r="AD11" s="347" t="s">
        <v>521</v>
      </c>
      <c r="AE11" s="347" t="s">
        <v>522</v>
      </c>
      <c r="AF11" s="347" t="s">
        <v>523</v>
      </c>
      <c r="AG11" s="347" t="s">
        <v>524</v>
      </c>
      <c r="AH11" s="347" t="s">
        <v>525</v>
      </c>
      <c r="AI11" s="347" t="s">
        <v>526</v>
      </c>
      <c r="AJ11" s="347" t="s">
        <v>527</v>
      </c>
      <c r="AK11" s="347" t="s">
        <v>528</v>
      </c>
      <c r="AL11" s="347" t="s">
        <v>529</v>
      </c>
      <c r="AM11" s="347" t="s">
        <v>530</v>
      </c>
      <c r="AN11" s="347" t="s">
        <v>531</v>
      </c>
      <c r="AO11" s="347" t="s">
        <v>532</v>
      </c>
      <c r="AP11" s="347" t="s">
        <v>533</v>
      </c>
      <c r="AQ11" s="347" t="s">
        <v>534</v>
      </c>
      <c r="AR11" s="347" t="s">
        <v>535</v>
      </c>
      <c r="AS11" s="347" t="s">
        <v>536</v>
      </c>
      <c r="AT11" s="347" t="s">
        <v>537</v>
      </c>
      <c r="AU11" s="347" t="s">
        <v>538</v>
      </c>
      <c r="AV11" s="347" t="s">
        <v>539</v>
      </c>
      <c r="AW11" s="347" t="s">
        <v>540</v>
      </c>
      <c r="AX11" s="347" t="s">
        <v>541</v>
      </c>
      <c r="AY11" s="347" t="s">
        <v>542</v>
      </c>
      <c r="AZ11" s="347" t="s">
        <v>543</v>
      </c>
      <c r="BA11" s="347" t="s">
        <v>544</v>
      </c>
      <c r="BB11" s="347" t="s">
        <v>545</v>
      </c>
      <c r="BC11" s="347" t="s">
        <v>546</v>
      </c>
      <c r="BD11" s="347" t="s">
        <v>547</v>
      </c>
      <c r="BE11" s="347" t="s">
        <v>548</v>
      </c>
      <c r="BF11" s="347" t="s">
        <v>549</v>
      </c>
      <c r="BG11" s="347" t="s">
        <v>550</v>
      </c>
      <c r="BH11" s="347" t="s">
        <v>551</v>
      </c>
      <c r="BI11" s="347" t="s">
        <v>552</v>
      </c>
      <c r="BJ11" s="347" t="s">
        <v>553</v>
      </c>
      <c r="BK11" s="347" t="s">
        <v>554</v>
      </c>
      <c r="BL11" s="347" t="s">
        <v>555</v>
      </c>
      <c r="BM11" s="347" t="s">
        <v>556</v>
      </c>
      <c r="BN11" s="347" t="s">
        <v>557</v>
      </c>
      <c r="BO11" s="347" t="s">
        <v>558</v>
      </c>
      <c r="BP11" s="347" t="s">
        <v>559</v>
      </c>
      <c r="BQ11" s="347" t="s">
        <v>560</v>
      </c>
      <c r="BR11" s="347" t="s">
        <v>561</v>
      </c>
      <c r="BS11" s="347" t="s">
        <v>562</v>
      </c>
      <c r="BT11" s="347" t="s">
        <v>563</v>
      </c>
      <c r="BU11" s="347" t="s">
        <v>564</v>
      </c>
      <c r="BV11" s="347" t="s">
        <v>565</v>
      </c>
      <c r="BW11" s="347" t="s">
        <v>566</v>
      </c>
      <c r="BX11" s="347" t="s">
        <v>567</v>
      </c>
      <c r="BY11" s="347" t="s">
        <v>568</v>
      </c>
      <c r="BZ11" s="347" t="s">
        <v>569</v>
      </c>
      <c r="CA11" s="347" t="s">
        <v>570</v>
      </c>
      <c r="CB11" s="347" t="s">
        <v>571</v>
      </c>
      <c r="CC11" s="347" t="s">
        <v>572</v>
      </c>
      <c r="CD11" s="347" t="s">
        <v>573</v>
      </c>
      <c r="CE11" s="347" t="s">
        <v>574</v>
      </c>
      <c r="CF11" s="347" t="s">
        <v>575</v>
      </c>
      <c r="CG11" s="347" t="s">
        <v>576</v>
      </c>
      <c r="CH11" s="347" t="s">
        <v>577</v>
      </c>
      <c r="CI11" s="347" t="s">
        <v>578</v>
      </c>
      <c r="CJ11" s="347" t="s">
        <v>579</v>
      </c>
      <c r="CK11" s="347" t="s">
        <v>580</v>
      </c>
      <c r="CL11" s="347" t="s">
        <v>581</v>
      </c>
      <c r="CM11" s="347" t="s">
        <v>582</v>
      </c>
      <c r="CN11" s="347" t="s">
        <v>583</v>
      </c>
      <c r="CO11" s="347" t="s">
        <v>584</v>
      </c>
      <c r="CP11" s="347" t="s">
        <v>585</v>
      </c>
      <c r="CQ11" s="347" t="s">
        <v>586</v>
      </c>
      <c r="CR11" s="347" t="s">
        <v>587</v>
      </c>
      <c r="CS11" s="347" t="s">
        <v>588</v>
      </c>
      <c r="CT11" s="347" t="s">
        <v>589</v>
      </c>
      <c r="CU11" s="347" t="s">
        <v>590</v>
      </c>
      <c r="CV11" s="347" t="s">
        <v>591</v>
      </c>
      <c r="CW11" s="347" t="s">
        <v>592</v>
      </c>
      <c r="CX11" s="347" t="s">
        <v>593</v>
      </c>
      <c r="CY11" s="347" t="s">
        <v>594</v>
      </c>
      <c r="CZ11" s="347" t="s">
        <v>595</v>
      </c>
      <c r="DA11" s="347" t="s">
        <v>596</v>
      </c>
      <c r="DB11" s="347" t="s">
        <v>597</v>
      </c>
      <c r="DC11" s="347" t="s">
        <v>598</v>
      </c>
      <c r="DD11" s="347" t="s">
        <v>599</v>
      </c>
      <c r="DE11" s="347" t="s">
        <v>600</v>
      </c>
      <c r="DF11" s="347" t="s">
        <v>601</v>
      </c>
      <c r="DG11" s="347" t="s">
        <v>602</v>
      </c>
      <c r="DH11" s="347" t="s">
        <v>603</v>
      </c>
      <c r="DI11" s="347" t="s">
        <v>604</v>
      </c>
      <c r="DJ11" s="347" t="s">
        <v>605</v>
      </c>
      <c r="DK11" s="347" t="s">
        <v>606</v>
      </c>
      <c r="DL11" s="347" t="s">
        <v>607</v>
      </c>
      <c r="DM11" s="347" t="s">
        <v>608</v>
      </c>
      <c r="DN11" s="347" t="s">
        <v>609</v>
      </c>
      <c r="DO11" s="347" t="s">
        <v>610</v>
      </c>
      <c r="DP11" s="347" t="s">
        <v>611</v>
      </c>
      <c r="DQ11" s="347" t="s">
        <v>612</v>
      </c>
      <c r="DR11" s="347" t="s">
        <v>613</v>
      </c>
      <c r="DS11" s="347" t="s">
        <v>614</v>
      </c>
      <c r="DT11" s="347" t="s">
        <v>615</v>
      </c>
      <c r="DU11" s="347" t="s">
        <v>616</v>
      </c>
      <c r="DV11" s="347" t="s">
        <v>617</v>
      </c>
      <c r="DW11" s="347" t="s">
        <v>618</v>
      </c>
      <c r="DX11" s="347" t="s">
        <v>619</v>
      </c>
      <c r="DY11" s="347" t="s">
        <v>620</v>
      </c>
      <c r="DZ11" s="347" t="s">
        <v>621</v>
      </c>
      <c r="EA11" s="347" t="s">
        <v>622</v>
      </c>
      <c r="EB11" s="347" t="s">
        <v>623</v>
      </c>
      <c r="EC11" s="347" t="s">
        <v>624</v>
      </c>
      <c r="ED11" s="347" t="s">
        <v>625</v>
      </c>
      <c r="EE11" s="347" t="s">
        <v>626</v>
      </c>
      <c r="EF11" s="347" t="s">
        <v>627</v>
      </c>
      <c r="EG11" s="347" t="s">
        <v>628</v>
      </c>
      <c r="EH11" s="347" t="s">
        <v>629</v>
      </c>
      <c r="EI11" s="347" t="s">
        <v>630</v>
      </c>
      <c r="EJ11" s="347" t="s">
        <v>631</v>
      </c>
      <c r="EK11" s="347" t="s">
        <v>632</v>
      </c>
      <c r="EL11" s="347" t="s">
        <v>633</v>
      </c>
      <c r="EM11" s="347" t="s">
        <v>634</v>
      </c>
      <c r="EN11" s="347" t="s">
        <v>635</v>
      </c>
      <c r="EO11" s="347" t="s">
        <v>636</v>
      </c>
      <c r="EP11" s="347" t="s">
        <v>637</v>
      </c>
      <c r="EQ11" s="347" t="s">
        <v>638</v>
      </c>
      <c r="ER11" s="347" t="s">
        <v>639</v>
      </c>
      <c r="ES11" s="347" t="s">
        <v>640</v>
      </c>
      <c r="ET11" s="347" t="s">
        <v>641</v>
      </c>
      <c r="EU11" s="347" t="s">
        <v>642</v>
      </c>
      <c r="EV11" s="347" t="s">
        <v>643</v>
      </c>
      <c r="EW11" s="347" t="s">
        <v>644</v>
      </c>
      <c r="EX11" s="347" t="s">
        <v>645</v>
      </c>
      <c r="EY11" s="347" t="s">
        <v>646</v>
      </c>
      <c r="EZ11" s="347" t="s">
        <v>647</v>
      </c>
    </row>
    <row r="12" spans="2:312" ht="27" customHeight="1">
      <c r="B12" s="524" t="s">
        <v>204</v>
      </c>
      <c r="C12" s="525"/>
      <c r="D12" s="533" t="s">
        <v>648</v>
      </c>
      <c r="E12" s="534"/>
      <c r="F12" s="534"/>
      <c r="G12" s="534"/>
      <c r="H12" s="534"/>
      <c r="I12" s="534"/>
      <c r="J12" s="534"/>
      <c r="K12" s="534"/>
      <c r="L12" s="534"/>
      <c r="M12" s="534"/>
      <c r="N12" s="534"/>
      <c r="O12" s="534"/>
      <c r="P12" s="534"/>
      <c r="Q12" s="534"/>
      <c r="R12" s="534"/>
      <c r="S12" s="534"/>
      <c r="T12" s="534"/>
      <c r="U12" s="534"/>
      <c r="V12" s="534"/>
      <c r="W12" s="534"/>
      <c r="X12" s="534"/>
      <c r="Y12" s="534"/>
      <c r="Z12" s="534"/>
      <c r="AA12" s="534"/>
      <c r="AB12" s="534"/>
      <c r="AC12" s="534"/>
      <c r="AD12" s="534"/>
      <c r="AE12" s="538"/>
      <c r="AF12" s="533" t="s">
        <v>649</v>
      </c>
      <c r="AG12" s="534"/>
      <c r="AH12" s="534"/>
      <c r="AI12" s="534"/>
      <c r="AJ12" s="534"/>
      <c r="AK12" s="534"/>
      <c r="AL12" s="534"/>
      <c r="AM12" s="534"/>
      <c r="AN12" s="534"/>
      <c r="AO12" s="534"/>
      <c r="AP12" s="534"/>
      <c r="AQ12" s="538"/>
      <c r="AR12" s="533" t="s">
        <v>650</v>
      </c>
      <c r="AS12" s="534"/>
      <c r="AT12" s="534"/>
      <c r="AU12" s="534"/>
      <c r="AV12" s="534"/>
      <c r="AW12" s="534"/>
      <c r="AX12" s="534"/>
      <c r="AY12" s="534"/>
      <c r="AZ12" s="534"/>
      <c r="BA12" s="534"/>
      <c r="BB12" s="534"/>
      <c r="BC12" s="538"/>
      <c r="BD12" s="533" t="s">
        <v>651</v>
      </c>
      <c r="BE12" s="534"/>
      <c r="BF12" s="534"/>
      <c r="BG12" s="534"/>
      <c r="BH12" s="534"/>
      <c r="BI12" s="534"/>
      <c r="BJ12" s="534"/>
      <c r="BK12" s="534"/>
      <c r="BL12" s="534"/>
      <c r="BM12" s="534"/>
      <c r="BN12" s="534"/>
      <c r="BO12" s="538"/>
      <c r="BP12" s="535" t="s">
        <v>652</v>
      </c>
      <c r="BQ12" s="535"/>
      <c r="BR12" s="535"/>
      <c r="BS12" s="535"/>
      <c r="BT12" s="535"/>
      <c r="BU12" s="535"/>
      <c r="BV12" s="535"/>
      <c r="BW12" s="535"/>
      <c r="BX12" s="535"/>
      <c r="BY12" s="535"/>
      <c r="BZ12" s="535"/>
      <c r="CA12" s="535"/>
      <c r="CB12" s="533" t="s">
        <v>653</v>
      </c>
      <c r="CC12" s="534"/>
      <c r="CD12" s="534"/>
      <c r="CE12" s="534"/>
      <c r="CF12" s="534"/>
      <c r="CG12" s="534"/>
      <c r="CH12" s="534"/>
      <c r="CI12" s="534"/>
      <c r="CJ12" s="534"/>
      <c r="CK12" s="534"/>
      <c r="CL12" s="534"/>
      <c r="CM12" s="534"/>
      <c r="CN12" s="534"/>
      <c r="CO12" s="534"/>
      <c r="CP12" s="534"/>
      <c r="CQ12" s="534"/>
      <c r="CR12" s="534"/>
      <c r="CS12" s="534"/>
      <c r="CT12" s="534"/>
      <c r="CU12" s="534"/>
      <c r="CV12" s="534"/>
      <c r="CW12" s="534"/>
      <c r="CX12" s="534"/>
      <c r="CY12" s="534"/>
      <c r="CZ12" s="534"/>
      <c r="DA12" s="534"/>
      <c r="DB12" s="534"/>
      <c r="DC12" s="538"/>
      <c r="DD12" s="533" t="s">
        <v>654</v>
      </c>
      <c r="DE12" s="534"/>
      <c r="DF12" s="534"/>
      <c r="DG12" s="534"/>
      <c r="DH12" s="534"/>
      <c r="DI12" s="534"/>
      <c r="DJ12" s="534"/>
      <c r="DK12" s="534"/>
      <c r="DL12" s="534"/>
      <c r="DM12" s="534"/>
      <c r="DN12" s="534"/>
      <c r="DO12" s="538"/>
      <c r="DP12" s="533" t="s">
        <v>655</v>
      </c>
      <c r="DQ12" s="534"/>
      <c r="DR12" s="534"/>
      <c r="DS12" s="534"/>
      <c r="DT12" s="534"/>
      <c r="DU12" s="534"/>
      <c r="DV12" s="534"/>
      <c r="DW12" s="534"/>
      <c r="DX12" s="534"/>
      <c r="DY12" s="534"/>
      <c r="DZ12" s="534"/>
      <c r="EA12" s="538"/>
      <c r="EB12" s="533" t="s">
        <v>656</v>
      </c>
      <c r="EC12" s="534"/>
      <c r="ED12" s="534"/>
      <c r="EE12" s="534"/>
      <c r="EF12" s="534"/>
      <c r="EG12" s="534"/>
      <c r="EH12" s="534"/>
      <c r="EI12" s="534"/>
      <c r="EJ12" s="534"/>
      <c r="EK12" s="534"/>
      <c r="EL12" s="534"/>
      <c r="EM12" s="538"/>
      <c r="EN12" s="535" t="s">
        <v>657</v>
      </c>
      <c r="EO12" s="535"/>
      <c r="EP12" s="535"/>
      <c r="EQ12" s="535"/>
      <c r="ER12" s="535"/>
      <c r="ES12" s="535"/>
      <c r="ET12" s="535"/>
      <c r="EU12" s="535"/>
      <c r="EV12" s="535"/>
      <c r="EW12" s="535"/>
      <c r="EX12" s="535"/>
      <c r="EY12" s="535"/>
      <c r="EZ12" s="545" t="s">
        <v>371</v>
      </c>
    </row>
    <row r="13" spans="2:312" s="52" customFormat="1" ht="27" customHeight="1">
      <c r="B13" s="526"/>
      <c r="C13" s="527"/>
      <c r="D13" s="542" t="s">
        <v>225</v>
      </c>
      <c r="E13" s="548"/>
      <c r="F13" s="548"/>
      <c r="G13" s="536"/>
      <c r="H13" s="542" t="s">
        <v>658</v>
      </c>
      <c r="I13" s="536"/>
      <c r="J13" s="519" t="s">
        <v>231</v>
      </c>
      <c r="K13" s="542" t="s">
        <v>234</v>
      </c>
      <c r="L13" s="548"/>
      <c r="M13" s="548"/>
      <c r="N13" s="536"/>
      <c r="O13" s="549" t="s">
        <v>237</v>
      </c>
      <c r="P13" s="542" t="s">
        <v>240</v>
      </c>
      <c r="Q13" s="548"/>
      <c r="R13" s="536"/>
      <c r="S13" s="543" t="s">
        <v>479</v>
      </c>
      <c r="T13" s="518" t="s">
        <v>480</v>
      </c>
      <c r="U13" s="518" t="s">
        <v>664</v>
      </c>
      <c r="V13" s="518"/>
      <c r="W13" s="542" t="s">
        <v>660</v>
      </c>
      <c r="X13" s="548"/>
      <c r="Y13" s="536"/>
      <c r="Z13" s="542" t="s">
        <v>661</v>
      </c>
      <c r="AA13" s="536"/>
      <c r="AB13" s="542" t="s">
        <v>483</v>
      </c>
      <c r="AC13" s="548"/>
      <c r="AD13" s="536"/>
      <c r="AE13" s="519" t="s">
        <v>662</v>
      </c>
      <c r="AF13" s="519" t="s">
        <v>484</v>
      </c>
      <c r="AG13" s="543" t="s">
        <v>228</v>
      </c>
      <c r="AH13" s="518" t="s">
        <v>477</v>
      </c>
      <c r="AI13" s="518"/>
      <c r="AJ13" s="518"/>
      <c r="AK13" s="518" t="s">
        <v>478</v>
      </c>
      <c r="AL13" s="518" t="s">
        <v>485</v>
      </c>
      <c r="AM13" s="518" t="s">
        <v>481</v>
      </c>
      <c r="AN13" s="542" t="s">
        <v>661</v>
      </c>
      <c r="AO13" s="536"/>
      <c r="AP13" s="549" t="s">
        <v>483</v>
      </c>
      <c r="AQ13" s="519" t="s">
        <v>662</v>
      </c>
      <c r="AR13" s="519" t="s">
        <v>484</v>
      </c>
      <c r="AS13" s="518" t="s">
        <v>228</v>
      </c>
      <c r="AT13" s="518" t="s">
        <v>477</v>
      </c>
      <c r="AU13" s="518"/>
      <c r="AV13" s="518"/>
      <c r="AW13" s="518" t="s">
        <v>478</v>
      </c>
      <c r="AX13" s="519" t="s">
        <v>485</v>
      </c>
      <c r="AY13" s="518" t="s">
        <v>481</v>
      </c>
      <c r="AZ13" s="542" t="s">
        <v>661</v>
      </c>
      <c r="BA13" s="536"/>
      <c r="BB13" s="549" t="s">
        <v>483</v>
      </c>
      <c r="BC13" s="519" t="s">
        <v>663</v>
      </c>
      <c r="BD13" s="519" t="s">
        <v>484</v>
      </c>
      <c r="BE13" s="543" t="s">
        <v>228</v>
      </c>
      <c r="BF13" s="518" t="s">
        <v>477</v>
      </c>
      <c r="BG13" s="518"/>
      <c r="BH13" s="518"/>
      <c r="BI13" s="518" t="s">
        <v>478</v>
      </c>
      <c r="BJ13" s="518" t="s">
        <v>485</v>
      </c>
      <c r="BK13" s="518" t="s">
        <v>481</v>
      </c>
      <c r="BL13" s="542" t="s">
        <v>661</v>
      </c>
      <c r="BM13" s="536"/>
      <c r="BN13" s="549" t="s">
        <v>483</v>
      </c>
      <c r="BO13" s="519" t="s">
        <v>663</v>
      </c>
      <c r="BP13" s="519" t="s">
        <v>484</v>
      </c>
      <c r="BQ13" s="520" t="s">
        <v>228</v>
      </c>
      <c r="BR13" s="518" t="s">
        <v>477</v>
      </c>
      <c r="BS13" s="518"/>
      <c r="BT13" s="518"/>
      <c r="BU13" s="520" t="s">
        <v>478</v>
      </c>
      <c r="BV13" s="551" t="s">
        <v>485</v>
      </c>
      <c r="BW13" s="520" t="s">
        <v>481</v>
      </c>
      <c r="BX13" s="542" t="s">
        <v>661</v>
      </c>
      <c r="BY13" s="536"/>
      <c r="BZ13" s="549" t="s">
        <v>483</v>
      </c>
      <c r="CA13" s="518" t="s">
        <v>662</v>
      </c>
      <c r="CB13" s="542" t="s">
        <v>225</v>
      </c>
      <c r="CC13" s="548"/>
      <c r="CD13" s="548"/>
      <c r="CE13" s="536"/>
      <c r="CF13" s="542" t="s">
        <v>658</v>
      </c>
      <c r="CG13" s="536"/>
      <c r="CH13" s="519" t="s">
        <v>231</v>
      </c>
      <c r="CI13" s="542" t="s">
        <v>234</v>
      </c>
      <c r="CJ13" s="548"/>
      <c r="CK13" s="548"/>
      <c r="CL13" s="536"/>
      <c r="CM13" s="549" t="s">
        <v>237</v>
      </c>
      <c r="CN13" s="542" t="s">
        <v>240</v>
      </c>
      <c r="CO13" s="548"/>
      <c r="CP13" s="536"/>
      <c r="CQ13" s="543" t="s">
        <v>479</v>
      </c>
      <c r="CR13" s="518" t="s">
        <v>480</v>
      </c>
      <c r="CS13" s="518" t="s">
        <v>664</v>
      </c>
      <c r="CT13" s="518"/>
      <c r="CU13" s="542" t="s">
        <v>660</v>
      </c>
      <c r="CV13" s="548"/>
      <c r="CW13" s="536"/>
      <c r="CX13" s="542" t="s">
        <v>661</v>
      </c>
      <c r="CY13" s="536"/>
      <c r="CZ13" s="542" t="s">
        <v>483</v>
      </c>
      <c r="DA13" s="548"/>
      <c r="DB13" s="536"/>
      <c r="DC13" s="519" t="s">
        <v>662</v>
      </c>
      <c r="DD13" s="519" t="s">
        <v>484</v>
      </c>
      <c r="DE13" s="543" t="s">
        <v>228</v>
      </c>
      <c r="DF13" s="518" t="s">
        <v>477</v>
      </c>
      <c r="DG13" s="518"/>
      <c r="DH13" s="518"/>
      <c r="DI13" s="518" t="s">
        <v>478</v>
      </c>
      <c r="DJ13" s="518" t="s">
        <v>485</v>
      </c>
      <c r="DK13" s="518" t="s">
        <v>481</v>
      </c>
      <c r="DL13" s="542" t="s">
        <v>661</v>
      </c>
      <c r="DM13" s="536"/>
      <c r="DN13" s="549" t="s">
        <v>483</v>
      </c>
      <c r="DO13" s="519" t="s">
        <v>662</v>
      </c>
      <c r="DP13" s="519" t="s">
        <v>484</v>
      </c>
      <c r="DQ13" s="518" t="s">
        <v>228</v>
      </c>
      <c r="DR13" s="518" t="s">
        <v>477</v>
      </c>
      <c r="DS13" s="518"/>
      <c r="DT13" s="518"/>
      <c r="DU13" s="518" t="s">
        <v>478</v>
      </c>
      <c r="DV13" s="519" t="s">
        <v>485</v>
      </c>
      <c r="DW13" s="518" t="s">
        <v>481</v>
      </c>
      <c r="DX13" s="542" t="s">
        <v>661</v>
      </c>
      <c r="DY13" s="536"/>
      <c r="DZ13" s="549" t="s">
        <v>483</v>
      </c>
      <c r="EA13" s="519" t="s">
        <v>663</v>
      </c>
      <c r="EB13" s="519" t="s">
        <v>484</v>
      </c>
      <c r="EC13" s="543" t="s">
        <v>228</v>
      </c>
      <c r="ED13" s="518" t="s">
        <v>477</v>
      </c>
      <c r="EE13" s="518"/>
      <c r="EF13" s="518"/>
      <c r="EG13" s="518" t="s">
        <v>478</v>
      </c>
      <c r="EH13" s="518" t="s">
        <v>485</v>
      </c>
      <c r="EI13" s="518" t="s">
        <v>481</v>
      </c>
      <c r="EJ13" s="542" t="s">
        <v>661</v>
      </c>
      <c r="EK13" s="536"/>
      <c r="EL13" s="549" t="s">
        <v>483</v>
      </c>
      <c r="EM13" s="519" t="s">
        <v>663</v>
      </c>
      <c r="EN13" s="519" t="s">
        <v>484</v>
      </c>
      <c r="EO13" s="520" t="s">
        <v>228</v>
      </c>
      <c r="EP13" s="518" t="s">
        <v>477</v>
      </c>
      <c r="EQ13" s="518"/>
      <c r="ER13" s="518"/>
      <c r="ES13" s="520" t="s">
        <v>478</v>
      </c>
      <c r="ET13" s="551" t="s">
        <v>485</v>
      </c>
      <c r="EU13" s="520" t="s">
        <v>481</v>
      </c>
      <c r="EV13" s="542" t="s">
        <v>661</v>
      </c>
      <c r="EW13" s="536"/>
      <c r="EX13" s="549" t="s">
        <v>483</v>
      </c>
      <c r="EY13" s="518" t="s">
        <v>662</v>
      </c>
      <c r="EZ13" s="546"/>
      <c r="FB13" s="46"/>
      <c r="FC13" s="46"/>
      <c r="FD13" s="46"/>
      <c r="FE13" s="46"/>
      <c r="FF13" s="46"/>
      <c r="FG13" s="46"/>
      <c r="FH13" s="46"/>
      <c r="FI13" s="46"/>
      <c r="FJ13" s="46"/>
      <c r="FK13" s="46"/>
      <c r="FL13" s="46"/>
      <c r="FM13" s="46"/>
      <c r="FN13" s="46"/>
      <c r="FO13" s="46"/>
      <c r="FP13" s="46"/>
      <c r="FQ13" s="46"/>
      <c r="FR13" s="46"/>
      <c r="FS13" s="46"/>
      <c r="FT13" s="46"/>
      <c r="FU13" s="46"/>
      <c r="FV13" s="46"/>
      <c r="FW13" s="46"/>
      <c r="FX13" s="46"/>
      <c r="FY13" s="46"/>
      <c r="FZ13" s="46"/>
      <c r="GA13" s="46"/>
      <c r="GB13" s="46"/>
      <c r="GC13" s="46"/>
      <c r="GD13" s="46"/>
      <c r="GE13" s="46"/>
      <c r="GF13" s="46"/>
      <c r="GG13" s="46"/>
      <c r="GH13" s="46"/>
      <c r="GI13" s="46"/>
      <c r="GJ13" s="46"/>
      <c r="GK13" s="46"/>
      <c r="GL13" s="46"/>
      <c r="GM13" s="46"/>
      <c r="GN13" s="46"/>
      <c r="GO13" s="46"/>
      <c r="GP13" s="46"/>
      <c r="GQ13" s="46"/>
      <c r="GR13" s="46"/>
      <c r="GS13" s="46"/>
      <c r="GT13" s="46"/>
      <c r="GU13" s="46"/>
      <c r="GV13" s="46"/>
      <c r="GW13" s="46"/>
      <c r="GX13" s="46"/>
      <c r="GY13" s="46"/>
      <c r="GZ13" s="46"/>
      <c r="HA13" s="46"/>
      <c r="HB13" s="46"/>
      <c r="HC13" s="46"/>
      <c r="HD13" s="46"/>
      <c r="HE13" s="46"/>
      <c r="HF13" s="46"/>
      <c r="HG13" s="46"/>
      <c r="HH13" s="46"/>
      <c r="HI13" s="46"/>
      <c r="HJ13" s="46"/>
      <c r="HK13" s="46"/>
      <c r="HL13" s="46"/>
      <c r="HM13" s="46"/>
      <c r="HN13" s="46"/>
      <c r="HO13" s="46"/>
      <c r="HP13" s="46"/>
      <c r="HQ13" s="46"/>
      <c r="HR13" s="46"/>
      <c r="HS13" s="46"/>
      <c r="HT13" s="46"/>
      <c r="HU13" s="46"/>
      <c r="HV13" s="46"/>
      <c r="HW13" s="46"/>
      <c r="HX13" s="46"/>
      <c r="HY13" s="46"/>
      <c r="HZ13" s="46"/>
      <c r="IA13" s="46"/>
      <c r="IB13" s="46"/>
      <c r="IC13" s="46"/>
      <c r="ID13" s="46"/>
      <c r="IE13" s="46"/>
      <c r="IF13" s="46"/>
      <c r="IG13" s="46"/>
      <c r="IH13" s="46"/>
      <c r="II13" s="46"/>
      <c r="IJ13" s="46"/>
      <c r="IK13" s="46"/>
      <c r="IL13" s="46"/>
      <c r="IM13" s="46"/>
      <c r="IN13" s="46"/>
      <c r="IO13" s="46"/>
      <c r="IP13" s="46"/>
      <c r="IQ13" s="46"/>
      <c r="IR13" s="46"/>
      <c r="IS13" s="46"/>
      <c r="IT13" s="46"/>
      <c r="IU13" s="46"/>
      <c r="IV13" s="46"/>
      <c r="IW13" s="46"/>
      <c r="IX13" s="46"/>
      <c r="IY13" s="46"/>
      <c r="IZ13" s="46"/>
      <c r="JA13" s="46"/>
      <c r="JB13" s="46"/>
      <c r="JC13" s="46"/>
      <c r="JD13" s="46"/>
      <c r="JE13" s="46"/>
      <c r="JF13" s="46"/>
      <c r="JG13" s="46"/>
      <c r="JH13" s="46"/>
      <c r="JI13" s="46"/>
      <c r="JJ13" s="46"/>
      <c r="JK13" s="46"/>
      <c r="JL13" s="46"/>
      <c r="JM13" s="46"/>
      <c r="JN13" s="46"/>
      <c r="JO13" s="46"/>
      <c r="JP13" s="46"/>
      <c r="JQ13" s="46"/>
      <c r="JR13" s="46"/>
      <c r="JS13" s="46"/>
      <c r="JT13" s="46"/>
      <c r="JU13" s="46"/>
      <c r="JV13" s="46"/>
      <c r="JW13" s="46"/>
      <c r="JX13" s="46"/>
      <c r="JY13" s="46"/>
      <c r="JZ13" s="46"/>
      <c r="KA13" s="46"/>
      <c r="KB13" s="46"/>
      <c r="KC13" s="46"/>
      <c r="KD13" s="46"/>
      <c r="KE13" s="46"/>
      <c r="KF13" s="46"/>
      <c r="KG13" s="46"/>
      <c r="KH13" s="46"/>
      <c r="KI13" s="46"/>
      <c r="KJ13" s="46"/>
      <c r="KK13" s="46"/>
      <c r="KL13" s="46"/>
      <c r="KM13" s="46"/>
      <c r="KN13" s="46"/>
      <c r="KO13" s="46"/>
      <c r="KP13" s="46"/>
      <c r="KQ13" s="46"/>
      <c r="KR13" s="46"/>
      <c r="KS13" s="46"/>
      <c r="KT13" s="46"/>
      <c r="KU13" s="46"/>
      <c r="KV13" s="46"/>
      <c r="KW13" s="46"/>
      <c r="KX13" s="46"/>
      <c r="KY13" s="46"/>
      <c r="KZ13" s="46"/>
    </row>
    <row r="14" spans="2:312" s="52" customFormat="1" ht="51" customHeight="1">
      <c r="B14" s="526"/>
      <c r="C14" s="527"/>
      <c r="D14" s="353" t="s">
        <v>665</v>
      </c>
      <c r="E14" s="353" t="s">
        <v>666</v>
      </c>
      <c r="F14" s="353" t="s">
        <v>667</v>
      </c>
      <c r="G14" s="353" t="s">
        <v>668</v>
      </c>
      <c r="H14" s="353" t="s">
        <v>669</v>
      </c>
      <c r="I14" s="353" t="s">
        <v>670</v>
      </c>
      <c r="J14" s="520"/>
      <c r="K14" s="353" t="s">
        <v>671</v>
      </c>
      <c r="L14" s="353" t="s">
        <v>672</v>
      </c>
      <c r="M14" s="353" t="s">
        <v>673</v>
      </c>
      <c r="N14" s="353" t="s">
        <v>674</v>
      </c>
      <c r="O14" s="550"/>
      <c r="P14" s="353" t="s">
        <v>675</v>
      </c>
      <c r="Q14" s="353" t="s">
        <v>676</v>
      </c>
      <c r="R14" s="353" t="s">
        <v>677</v>
      </c>
      <c r="S14" s="544"/>
      <c r="T14" s="518"/>
      <c r="U14" s="353" t="s">
        <v>678</v>
      </c>
      <c r="V14" s="353" t="s">
        <v>679</v>
      </c>
      <c r="W14" s="353" t="s">
        <v>680</v>
      </c>
      <c r="X14" s="353" t="s">
        <v>681</v>
      </c>
      <c r="Y14" s="353" t="s">
        <v>674</v>
      </c>
      <c r="Z14" s="353" t="s">
        <v>386</v>
      </c>
      <c r="AA14" s="353" t="s">
        <v>387</v>
      </c>
      <c r="AB14" s="352" t="s">
        <v>682</v>
      </c>
      <c r="AC14" s="353" t="s">
        <v>683</v>
      </c>
      <c r="AD14" s="353" t="s">
        <v>674</v>
      </c>
      <c r="AE14" s="520"/>
      <c r="AF14" s="520"/>
      <c r="AG14" s="544"/>
      <c r="AH14" s="353" t="s">
        <v>231</v>
      </c>
      <c r="AI14" s="353" t="s">
        <v>234</v>
      </c>
      <c r="AJ14" s="353" t="s">
        <v>487</v>
      </c>
      <c r="AK14" s="518"/>
      <c r="AL14" s="518"/>
      <c r="AM14" s="518"/>
      <c r="AN14" s="353" t="s">
        <v>386</v>
      </c>
      <c r="AO14" s="353" t="s">
        <v>387</v>
      </c>
      <c r="AP14" s="550"/>
      <c r="AQ14" s="520"/>
      <c r="AR14" s="520"/>
      <c r="AS14" s="518"/>
      <c r="AT14" s="353" t="s">
        <v>231</v>
      </c>
      <c r="AU14" s="353" t="s">
        <v>234</v>
      </c>
      <c r="AV14" s="353" t="s">
        <v>487</v>
      </c>
      <c r="AW14" s="518"/>
      <c r="AX14" s="520"/>
      <c r="AY14" s="518"/>
      <c r="AZ14" s="353" t="s">
        <v>386</v>
      </c>
      <c r="BA14" s="353" t="s">
        <v>387</v>
      </c>
      <c r="BB14" s="550"/>
      <c r="BC14" s="520"/>
      <c r="BD14" s="520"/>
      <c r="BE14" s="544"/>
      <c r="BF14" s="353" t="s">
        <v>231</v>
      </c>
      <c r="BG14" s="353" t="s">
        <v>234</v>
      </c>
      <c r="BH14" s="353" t="s">
        <v>487</v>
      </c>
      <c r="BI14" s="518"/>
      <c r="BJ14" s="518"/>
      <c r="BK14" s="518"/>
      <c r="BL14" s="353" t="s">
        <v>386</v>
      </c>
      <c r="BM14" s="353" t="s">
        <v>387</v>
      </c>
      <c r="BN14" s="550"/>
      <c r="BO14" s="520"/>
      <c r="BP14" s="520"/>
      <c r="BQ14" s="518"/>
      <c r="BR14" s="353" t="s">
        <v>231</v>
      </c>
      <c r="BS14" s="353" t="s">
        <v>234</v>
      </c>
      <c r="BT14" s="353" t="s">
        <v>487</v>
      </c>
      <c r="BU14" s="518"/>
      <c r="BV14" s="520"/>
      <c r="BW14" s="518"/>
      <c r="BX14" s="353" t="s">
        <v>386</v>
      </c>
      <c r="BY14" s="353" t="s">
        <v>387</v>
      </c>
      <c r="BZ14" s="550"/>
      <c r="CA14" s="518"/>
      <c r="CB14" s="353" t="s">
        <v>665</v>
      </c>
      <c r="CC14" s="353" t="s">
        <v>666</v>
      </c>
      <c r="CD14" s="353" t="s">
        <v>667</v>
      </c>
      <c r="CE14" s="353" t="s">
        <v>668</v>
      </c>
      <c r="CF14" s="353" t="s">
        <v>669</v>
      </c>
      <c r="CG14" s="353" t="s">
        <v>670</v>
      </c>
      <c r="CH14" s="520"/>
      <c r="CI14" s="353" t="s">
        <v>671</v>
      </c>
      <c r="CJ14" s="353" t="s">
        <v>672</v>
      </c>
      <c r="CK14" s="353" t="s">
        <v>673</v>
      </c>
      <c r="CL14" s="353" t="s">
        <v>674</v>
      </c>
      <c r="CM14" s="550"/>
      <c r="CN14" s="353" t="s">
        <v>675</v>
      </c>
      <c r="CO14" s="353" t="s">
        <v>676</v>
      </c>
      <c r="CP14" s="353" t="s">
        <v>677</v>
      </c>
      <c r="CQ14" s="544"/>
      <c r="CR14" s="518"/>
      <c r="CS14" s="353" t="s">
        <v>678</v>
      </c>
      <c r="CT14" s="353" t="s">
        <v>679</v>
      </c>
      <c r="CU14" s="353" t="s">
        <v>680</v>
      </c>
      <c r="CV14" s="353" t="s">
        <v>681</v>
      </c>
      <c r="CW14" s="353" t="s">
        <v>674</v>
      </c>
      <c r="CX14" s="353" t="s">
        <v>386</v>
      </c>
      <c r="CY14" s="353" t="s">
        <v>387</v>
      </c>
      <c r="CZ14" s="352" t="s">
        <v>682</v>
      </c>
      <c r="DA14" s="353" t="s">
        <v>683</v>
      </c>
      <c r="DB14" s="353" t="s">
        <v>674</v>
      </c>
      <c r="DC14" s="520"/>
      <c r="DD14" s="520"/>
      <c r="DE14" s="544"/>
      <c r="DF14" s="353" t="s">
        <v>231</v>
      </c>
      <c r="DG14" s="353" t="s">
        <v>234</v>
      </c>
      <c r="DH14" s="353" t="s">
        <v>487</v>
      </c>
      <c r="DI14" s="518"/>
      <c r="DJ14" s="518"/>
      <c r="DK14" s="518"/>
      <c r="DL14" s="353" t="s">
        <v>386</v>
      </c>
      <c r="DM14" s="353" t="s">
        <v>387</v>
      </c>
      <c r="DN14" s="550"/>
      <c r="DO14" s="520"/>
      <c r="DP14" s="520"/>
      <c r="DQ14" s="518"/>
      <c r="DR14" s="353" t="s">
        <v>231</v>
      </c>
      <c r="DS14" s="353" t="s">
        <v>234</v>
      </c>
      <c r="DT14" s="353" t="s">
        <v>487</v>
      </c>
      <c r="DU14" s="518"/>
      <c r="DV14" s="520"/>
      <c r="DW14" s="518"/>
      <c r="DX14" s="353" t="s">
        <v>386</v>
      </c>
      <c r="DY14" s="353" t="s">
        <v>387</v>
      </c>
      <c r="DZ14" s="550"/>
      <c r="EA14" s="520"/>
      <c r="EB14" s="520"/>
      <c r="EC14" s="544"/>
      <c r="ED14" s="353" t="s">
        <v>231</v>
      </c>
      <c r="EE14" s="353" t="s">
        <v>234</v>
      </c>
      <c r="EF14" s="353" t="s">
        <v>487</v>
      </c>
      <c r="EG14" s="518"/>
      <c r="EH14" s="518"/>
      <c r="EI14" s="518"/>
      <c r="EJ14" s="353" t="s">
        <v>386</v>
      </c>
      <c r="EK14" s="353" t="s">
        <v>387</v>
      </c>
      <c r="EL14" s="550"/>
      <c r="EM14" s="520"/>
      <c r="EN14" s="520"/>
      <c r="EO14" s="518"/>
      <c r="EP14" s="353" t="s">
        <v>231</v>
      </c>
      <c r="EQ14" s="353" t="s">
        <v>234</v>
      </c>
      <c r="ER14" s="353" t="s">
        <v>487</v>
      </c>
      <c r="ES14" s="518"/>
      <c r="ET14" s="520"/>
      <c r="EU14" s="518"/>
      <c r="EV14" s="353" t="s">
        <v>386</v>
      </c>
      <c r="EW14" s="353" t="s">
        <v>387</v>
      </c>
      <c r="EX14" s="550"/>
      <c r="EY14" s="518"/>
      <c r="EZ14" s="547"/>
      <c r="FB14" s="46"/>
      <c r="FC14" s="46"/>
      <c r="FD14" s="46"/>
      <c r="FE14" s="46"/>
      <c r="FF14" s="46"/>
      <c r="FG14" s="46"/>
      <c r="FH14" s="46"/>
      <c r="FI14" s="46"/>
      <c r="FJ14" s="46"/>
      <c r="FK14" s="46"/>
      <c r="FL14" s="46"/>
      <c r="FM14" s="46"/>
      <c r="FN14" s="46"/>
      <c r="FO14" s="46"/>
      <c r="FP14" s="46"/>
      <c r="FQ14" s="46"/>
      <c r="FR14" s="46"/>
      <c r="FS14" s="46"/>
      <c r="FT14" s="46"/>
      <c r="FU14" s="46"/>
      <c r="FV14" s="46"/>
      <c r="FW14" s="46"/>
      <c r="FX14" s="46"/>
      <c r="FY14" s="46"/>
      <c r="FZ14" s="46"/>
      <c r="GA14" s="46"/>
      <c r="GB14" s="46"/>
      <c r="GC14" s="46"/>
      <c r="GD14" s="46"/>
      <c r="GE14" s="46"/>
      <c r="GF14" s="46"/>
      <c r="GG14" s="46"/>
      <c r="GH14" s="46"/>
      <c r="GI14" s="46"/>
      <c r="GJ14" s="46"/>
      <c r="GK14" s="46"/>
      <c r="GL14" s="46"/>
      <c r="GM14" s="46"/>
      <c r="GN14" s="46"/>
      <c r="GO14" s="46"/>
      <c r="GP14" s="46"/>
      <c r="GQ14" s="46"/>
      <c r="GR14" s="46"/>
      <c r="GS14" s="46"/>
      <c r="GT14" s="46"/>
      <c r="GU14" s="46"/>
      <c r="GV14" s="46"/>
      <c r="GW14" s="46"/>
      <c r="GX14" s="46"/>
      <c r="GY14" s="46"/>
      <c r="GZ14" s="46"/>
      <c r="HA14" s="46"/>
      <c r="HB14" s="46"/>
      <c r="HC14" s="46"/>
      <c r="HD14" s="46"/>
      <c r="HE14" s="46"/>
      <c r="HF14" s="46"/>
      <c r="HG14" s="46"/>
      <c r="HH14" s="46"/>
      <c r="HI14" s="46"/>
      <c r="HJ14" s="46"/>
      <c r="HK14" s="46"/>
      <c r="HL14" s="46"/>
      <c r="HM14" s="46"/>
      <c r="HN14" s="46"/>
      <c r="HO14" s="46"/>
      <c r="HP14" s="46"/>
      <c r="HQ14" s="46"/>
      <c r="HR14" s="46"/>
      <c r="HS14" s="46"/>
      <c r="HT14" s="46"/>
      <c r="HU14" s="46"/>
      <c r="HV14" s="46"/>
      <c r="HW14" s="46"/>
      <c r="HX14" s="46"/>
      <c r="HY14" s="46"/>
      <c r="HZ14" s="46"/>
      <c r="IA14" s="46"/>
      <c r="IB14" s="46"/>
      <c r="IC14" s="46"/>
      <c r="ID14" s="46"/>
      <c r="IE14" s="46"/>
      <c r="IF14" s="46"/>
      <c r="IG14" s="46"/>
      <c r="IH14" s="46"/>
      <c r="II14" s="46"/>
      <c r="IJ14" s="46"/>
      <c r="IK14" s="46"/>
      <c r="IL14" s="46"/>
      <c r="IM14" s="46"/>
      <c r="IN14" s="46"/>
      <c r="IO14" s="46"/>
      <c r="IP14" s="46"/>
      <c r="IQ14" s="46"/>
      <c r="IR14" s="46"/>
      <c r="IS14" s="46"/>
      <c r="IT14" s="46"/>
      <c r="IU14" s="46"/>
      <c r="IV14" s="46"/>
      <c r="IW14" s="46"/>
      <c r="IX14" s="46"/>
      <c r="IY14" s="46"/>
      <c r="IZ14" s="46"/>
      <c r="JA14" s="46"/>
      <c r="JB14" s="46"/>
      <c r="JC14" s="46"/>
      <c r="JD14" s="46"/>
      <c r="JE14" s="46"/>
      <c r="JF14" s="46"/>
      <c r="JG14" s="46"/>
      <c r="JH14" s="46"/>
      <c r="JI14" s="46"/>
      <c r="JJ14" s="46"/>
      <c r="JK14" s="46"/>
      <c r="JL14" s="46"/>
      <c r="JM14" s="46"/>
      <c r="JN14" s="46"/>
      <c r="JO14" s="46"/>
      <c r="JP14" s="46"/>
      <c r="JQ14" s="46"/>
      <c r="JR14" s="46"/>
      <c r="JS14" s="46"/>
      <c r="JT14" s="46"/>
      <c r="JU14" s="46"/>
      <c r="JV14" s="46"/>
      <c r="JW14" s="46"/>
      <c r="JX14" s="46"/>
      <c r="JY14" s="46"/>
      <c r="JZ14" s="46"/>
      <c r="KA14" s="46"/>
      <c r="KB14" s="46"/>
      <c r="KC14" s="46"/>
      <c r="KD14" s="46"/>
      <c r="KE14" s="46"/>
      <c r="KF14" s="46"/>
      <c r="KG14" s="46"/>
      <c r="KH14" s="46"/>
      <c r="KI14" s="46"/>
      <c r="KJ14" s="46"/>
      <c r="KK14" s="46"/>
      <c r="KL14" s="46"/>
      <c r="KM14" s="46"/>
      <c r="KN14" s="46"/>
      <c r="KO14" s="46"/>
      <c r="KP14" s="46"/>
      <c r="KQ14" s="46"/>
      <c r="KR14" s="46"/>
      <c r="KS14" s="46"/>
      <c r="KT14" s="46"/>
      <c r="KU14" s="46"/>
      <c r="KV14" s="46"/>
      <c r="KW14" s="46"/>
      <c r="KX14" s="46"/>
      <c r="KY14" s="46"/>
      <c r="KZ14" s="46"/>
    </row>
    <row r="15" spans="2:312">
      <c r="B15" s="528"/>
      <c r="C15" s="529"/>
      <c r="D15" s="350" t="s">
        <v>489</v>
      </c>
      <c r="E15" s="350" t="s">
        <v>489</v>
      </c>
      <c r="F15" s="350" t="s">
        <v>489</v>
      </c>
      <c r="G15" s="350" t="s">
        <v>489</v>
      </c>
      <c r="H15" s="350" t="s">
        <v>489</v>
      </c>
      <c r="I15" s="350" t="s">
        <v>489</v>
      </c>
      <c r="J15" s="350" t="s">
        <v>489</v>
      </c>
      <c r="K15" s="350" t="s">
        <v>489</v>
      </c>
      <c r="L15" s="350" t="s">
        <v>489</v>
      </c>
      <c r="M15" s="350" t="s">
        <v>489</v>
      </c>
      <c r="N15" s="350" t="s">
        <v>489</v>
      </c>
      <c r="O15" s="350" t="s">
        <v>489</v>
      </c>
      <c r="P15" s="350" t="s">
        <v>489</v>
      </c>
      <c r="Q15" s="350"/>
      <c r="R15" s="350" t="s">
        <v>489</v>
      </c>
      <c r="S15" s="350" t="s">
        <v>489</v>
      </c>
      <c r="T15" s="350" t="s">
        <v>489</v>
      </c>
      <c r="U15" s="350" t="s">
        <v>489</v>
      </c>
      <c r="V15" s="350" t="s">
        <v>489</v>
      </c>
      <c r="W15" s="350" t="s">
        <v>489</v>
      </c>
      <c r="X15" s="350" t="s">
        <v>489</v>
      </c>
      <c r="Y15" s="350" t="s">
        <v>489</v>
      </c>
      <c r="Z15" s="350" t="s">
        <v>489</v>
      </c>
      <c r="AA15" s="350" t="s">
        <v>489</v>
      </c>
      <c r="AB15" s="350" t="s">
        <v>489</v>
      </c>
      <c r="AC15" s="350" t="s">
        <v>489</v>
      </c>
      <c r="AD15" s="350" t="s">
        <v>489</v>
      </c>
      <c r="AE15" s="350" t="s">
        <v>489</v>
      </c>
      <c r="AF15" s="350" t="s">
        <v>489</v>
      </c>
      <c r="AG15" s="350" t="s">
        <v>489</v>
      </c>
      <c r="AH15" s="350" t="s">
        <v>489</v>
      </c>
      <c r="AI15" s="350" t="s">
        <v>489</v>
      </c>
      <c r="AJ15" s="350" t="s">
        <v>489</v>
      </c>
      <c r="AK15" s="350" t="s">
        <v>489</v>
      </c>
      <c r="AL15" s="350" t="s">
        <v>489</v>
      </c>
      <c r="AM15" s="350" t="s">
        <v>489</v>
      </c>
      <c r="AN15" s="159" t="s">
        <v>489</v>
      </c>
      <c r="AO15" s="159" t="s">
        <v>489</v>
      </c>
      <c r="AP15" s="159" t="s">
        <v>489</v>
      </c>
      <c r="AQ15" s="350" t="s">
        <v>489</v>
      </c>
      <c r="AR15" s="350" t="s">
        <v>489</v>
      </c>
      <c r="AS15" s="350" t="s">
        <v>489</v>
      </c>
      <c r="AT15" s="350" t="s">
        <v>489</v>
      </c>
      <c r="AU15" s="350" t="s">
        <v>489</v>
      </c>
      <c r="AV15" s="350" t="s">
        <v>489</v>
      </c>
      <c r="AW15" s="350" t="s">
        <v>489</v>
      </c>
      <c r="AX15" s="350" t="s">
        <v>489</v>
      </c>
      <c r="AY15" s="350" t="s">
        <v>489</v>
      </c>
      <c r="AZ15" s="159" t="s">
        <v>489</v>
      </c>
      <c r="BA15" s="159" t="s">
        <v>489</v>
      </c>
      <c r="BB15" s="159" t="s">
        <v>489</v>
      </c>
      <c r="BC15" s="350" t="s">
        <v>489</v>
      </c>
      <c r="BD15" s="350" t="s">
        <v>489</v>
      </c>
      <c r="BE15" s="350" t="s">
        <v>489</v>
      </c>
      <c r="BF15" s="350" t="s">
        <v>489</v>
      </c>
      <c r="BG15" s="350" t="s">
        <v>489</v>
      </c>
      <c r="BH15" s="350" t="s">
        <v>489</v>
      </c>
      <c r="BI15" s="350" t="s">
        <v>489</v>
      </c>
      <c r="BJ15" s="350" t="s">
        <v>489</v>
      </c>
      <c r="BK15" s="350" t="s">
        <v>489</v>
      </c>
      <c r="BL15" s="350" t="s">
        <v>489</v>
      </c>
      <c r="BM15" s="350" t="s">
        <v>489</v>
      </c>
      <c r="BN15" s="350" t="s">
        <v>489</v>
      </c>
      <c r="BO15" s="350" t="s">
        <v>489</v>
      </c>
      <c r="BP15" s="350" t="s">
        <v>489</v>
      </c>
      <c r="BQ15" s="350" t="s">
        <v>489</v>
      </c>
      <c r="BR15" s="350" t="s">
        <v>489</v>
      </c>
      <c r="BS15" s="350" t="s">
        <v>490</v>
      </c>
      <c r="BT15" s="350" t="s">
        <v>490</v>
      </c>
      <c r="BU15" s="350" t="s">
        <v>489</v>
      </c>
      <c r="BV15" s="350" t="s">
        <v>489</v>
      </c>
      <c r="BW15" s="350" t="s">
        <v>489</v>
      </c>
      <c r="BX15" s="350" t="s">
        <v>489</v>
      </c>
      <c r="BY15" s="350" t="s">
        <v>489</v>
      </c>
      <c r="BZ15" s="350" t="s">
        <v>489</v>
      </c>
      <c r="CA15" s="350" t="s">
        <v>489</v>
      </c>
      <c r="CB15" s="350" t="s">
        <v>489</v>
      </c>
      <c r="CC15" s="350" t="s">
        <v>489</v>
      </c>
      <c r="CD15" s="350" t="s">
        <v>489</v>
      </c>
      <c r="CE15" s="350" t="s">
        <v>489</v>
      </c>
      <c r="CF15" s="350" t="s">
        <v>489</v>
      </c>
      <c r="CG15" s="350" t="s">
        <v>489</v>
      </c>
      <c r="CH15" s="350" t="s">
        <v>489</v>
      </c>
      <c r="CI15" s="350" t="s">
        <v>489</v>
      </c>
      <c r="CJ15" s="350" t="s">
        <v>489</v>
      </c>
      <c r="CK15" s="350" t="s">
        <v>489</v>
      </c>
      <c r="CL15" s="350" t="s">
        <v>489</v>
      </c>
      <c r="CM15" s="350" t="s">
        <v>489</v>
      </c>
      <c r="CN15" s="350" t="s">
        <v>489</v>
      </c>
      <c r="CO15" s="350" t="s">
        <v>489</v>
      </c>
      <c r="CP15" s="350" t="s">
        <v>489</v>
      </c>
      <c r="CQ15" s="350" t="s">
        <v>489</v>
      </c>
      <c r="CR15" s="350" t="s">
        <v>489</v>
      </c>
      <c r="CS15" s="350" t="s">
        <v>489</v>
      </c>
      <c r="CT15" s="350"/>
      <c r="CU15" s="350" t="s">
        <v>489</v>
      </c>
      <c r="CV15" s="350" t="s">
        <v>489</v>
      </c>
      <c r="CW15" s="350" t="s">
        <v>489</v>
      </c>
      <c r="CX15" s="350" t="s">
        <v>489</v>
      </c>
      <c r="CY15" s="350" t="s">
        <v>489</v>
      </c>
      <c r="CZ15" s="350" t="s">
        <v>489</v>
      </c>
      <c r="DA15" s="350" t="s">
        <v>489</v>
      </c>
      <c r="DB15" s="350" t="s">
        <v>489</v>
      </c>
      <c r="DC15" s="350" t="s">
        <v>489</v>
      </c>
      <c r="DD15" s="350" t="s">
        <v>489</v>
      </c>
      <c r="DE15" s="350" t="s">
        <v>489</v>
      </c>
      <c r="DF15" s="350" t="s">
        <v>489</v>
      </c>
      <c r="DG15" s="350" t="s">
        <v>489</v>
      </c>
      <c r="DH15" s="350" t="s">
        <v>489</v>
      </c>
      <c r="DI15" s="350" t="s">
        <v>489</v>
      </c>
      <c r="DJ15" s="350" t="s">
        <v>489</v>
      </c>
      <c r="DK15" s="350" t="s">
        <v>489</v>
      </c>
      <c r="DL15" s="350" t="s">
        <v>489</v>
      </c>
      <c r="DM15" s="350" t="s">
        <v>489</v>
      </c>
      <c r="DN15" s="350" t="s">
        <v>489</v>
      </c>
      <c r="DO15" s="350" t="s">
        <v>489</v>
      </c>
      <c r="DP15" s="350" t="s">
        <v>489</v>
      </c>
      <c r="DQ15" s="350" t="s">
        <v>489</v>
      </c>
      <c r="DR15" s="350" t="s">
        <v>489</v>
      </c>
      <c r="DS15" s="350" t="s">
        <v>489</v>
      </c>
      <c r="DT15" s="350" t="s">
        <v>489</v>
      </c>
      <c r="DU15" s="350" t="s">
        <v>489</v>
      </c>
      <c r="DV15" s="350" t="s">
        <v>489</v>
      </c>
      <c r="DW15" s="350" t="s">
        <v>489</v>
      </c>
      <c r="DX15" s="350" t="s">
        <v>489</v>
      </c>
      <c r="DY15" s="350" t="s">
        <v>489</v>
      </c>
      <c r="DZ15" s="350" t="s">
        <v>489</v>
      </c>
      <c r="EA15" s="350" t="s">
        <v>489</v>
      </c>
      <c r="EB15" s="350" t="s">
        <v>489</v>
      </c>
      <c r="EC15" s="350" t="s">
        <v>489</v>
      </c>
      <c r="ED15" s="350" t="s">
        <v>489</v>
      </c>
      <c r="EE15" s="350" t="s">
        <v>489</v>
      </c>
      <c r="EF15" s="350" t="s">
        <v>489</v>
      </c>
      <c r="EG15" s="350" t="s">
        <v>489</v>
      </c>
      <c r="EH15" s="350" t="s">
        <v>489</v>
      </c>
      <c r="EI15" s="350" t="s">
        <v>489</v>
      </c>
      <c r="EJ15" s="350" t="s">
        <v>489</v>
      </c>
      <c r="EK15" s="350" t="s">
        <v>489</v>
      </c>
      <c r="EL15" s="350" t="s">
        <v>489</v>
      </c>
      <c r="EM15" s="350" t="s">
        <v>489</v>
      </c>
      <c r="EN15" s="350" t="s">
        <v>489</v>
      </c>
      <c r="EO15" s="350" t="s">
        <v>489</v>
      </c>
      <c r="EP15" s="350" t="s">
        <v>489</v>
      </c>
      <c r="EQ15" s="350" t="s">
        <v>489</v>
      </c>
      <c r="ER15" s="350" t="s">
        <v>489</v>
      </c>
      <c r="ES15" s="350" t="s">
        <v>489</v>
      </c>
      <c r="ET15" s="350" t="s">
        <v>489</v>
      </c>
      <c r="EU15" s="350" t="s">
        <v>489</v>
      </c>
      <c r="EV15" s="350" t="s">
        <v>489</v>
      </c>
      <c r="EW15" s="350" t="s">
        <v>489</v>
      </c>
      <c r="EX15" s="350" t="s">
        <v>489</v>
      </c>
      <c r="EY15" s="350" t="s">
        <v>489</v>
      </c>
      <c r="EZ15" s="350" t="s">
        <v>489</v>
      </c>
    </row>
    <row r="16" spans="2:312" ht="27" customHeight="1">
      <c r="B16" s="372" t="s">
        <v>831</v>
      </c>
      <c r="C16" s="357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2"/>
      <c r="AG16" s="181"/>
      <c r="AH16" s="181"/>
      <c r="AI16" s="181"/>
      <c r="AJ16" s="181"/>
      <c r="AK16" s="181"/>
      <c r="AL16" s="181"/>
      <c r="AM16" s="181"/>
      <c r="AN16" s="181"/>
      <c r="AO16" s="181"/>
      <c r="AP16" s="181"/>
      <c r="AQ16" s="182"/>
      <c r="AR16" s="181"/>
      <c r="AS16" s="181"/>
      <c r="AT16" s="181"/>
      <c r="AU16" s="181"/>
      <c r="AV16" s="181"/>
      <c r="AW16" s="181"/>
      <c r="AX16" s="181"/>
      <c r="AY16" s="181"/>
      <c r="AZ16" s="181"/>
      <c r="BA16" s="181"/>
      <c r="BB16" s="181"/>
      <c r="BC16" s="182"/>
      <c r="BD16" s="181"/>
      <c r="BE16" s="181"/>
      <c r="BF16" s="181"/>
      <c r="BG16" s="181"/>
      <c r="BH16" s="181"/>
      <c r="BI16" s="181"/>
      <c r="BJ16" s="181"/>
      <c r="BK16" s="181"/>
      <c r="BL16" s="181"/>
      <c r="BM16" s="181"/>
      <c r="BN16" s="181"/>
      <c r="BO16" s="182"/>
      <c r="BP16" s="181"/>
      <c r="BQ16" s="181"/>
      <c r="BR16" s="181"/>
      <c r="BS16" s="181"/>
      <c r="BT16" s="181"/>
      <c r="BU16" s="181"/>
      <c r="BV16" s="181"/>
      <c r="BW16" s="181"/>
      <c r="BX16" s="181"/>
      <c r="BY16" s="181"/>
      <c r="BZ16" s="181"/>
      <c r="CA16" s="182"/>
      <c r="CB16" s="181"/>
      <c r="CC16" s="181"/>
      <c r="CD16" s="181"/>
      <c r="CE16" s="181"/>
      <c r="CF16" s="181"/>
      <c r="CG16" s="181"/>
      <c r="CH16" s="181"/>
      <c r="CI16" s="181"/>
      <c r="CJ16" s="181"/>
      <c r="CK16" s="181"/>
      <c r="CL16" s="181"/>
      <c r="CM16" s="181"/>
      <c r="CN16" s="181"/>
      <c r="CO16" s="181"/>
      <c r="CP16" s="181"/>
      <c r="CQ16" s="181"/>
      <c r="CR16" s="181"/>
      <c r="CS16" s="181"/>
      <c r="CT16" s="181"/>
      <c r="CU16" s="181"/>
      <c r="CV16" s="181"/>
      <c r="CW16" s="181"/>
      <c r="CX16" s="181"/>
      <c r="CY16" s="181"/>
      <c r="CZ16" s="181"/>
      <c r="DA16" s="181"/>
      <c r="DB16" s="181"/>
      <c r="DC16" s="181"/>
      <c r="DD16" s="182"/>
      <c r="DE16" s="181"/>
      <c r="DF16" s="181"/>
      <c r="DG16" s="181"/>
      <c r="DH16" s="181"/>
      <c r="DI16" s="181"/>
      <c r="DJ16" s="181"/>
      <c r="DK16" s="181"/>
      <c r="DL16" s="181"/>
      <c r="DM16" s="181"/>
      <c r="DN16" s="181"/>
      <c r="DO16" s="182"/>
      <c r="DP16" s="181"/>
      <c r="DQ16" s="181"/>
      <c r="DR16" s="181"/>
      <c r="DS16" s="181"/>
      <c r="DT16" s="181"/>
      <c r="DU16" s="181"/>
      <c r="DV16" s="181"/>
      <c r="DW16" s="181"/>
      <c r="DX16" s="181"/>
      <c r="DY16" s="181"/>
      <c r="DZ16" s="181"/>
      <c r="EA16" s="182"/>
      <c r="EB16" s="181"/>
      <c r="EC16" s="181"/>
      <c r="ED16" s="181"/>
      <c r="EE16" s="181"/>
      <c r="EF16" s="181"/>
      <c r="EG16" s="181"/>
      <c r="EH16" s="181"/>
      <c r="EI16" s="181"/>
      <c r="EJ16" s="181"/>
      <c r="EK16" s="181"/>
      <c r="EL16" s="181"/>
      <c r="EM16" s="182"/>
      <c r="EN16" s="181"/>
      <c r="EO16" s="181"/>
      <c r="EP16" s="181"/>
      <c r="EQ16" s="181"/>
      <c r="ER16" s="181"/>
      <c r="ES16" s="181"/>
      <c r="ET16" s="181"/>
      <c r="EU16" s="181"/>
      <c r="EV16" s="181"/>
      <c r="EW16" s="181"/>
      <c r="EX16" s="181"/>
      <c r="EY16" s="182"/>
      <c r="EZ16" s="182"/>
    </row>
    <row r="17" spans="2:312" ht="27" customHeight="1">
      <c r="B17" s="373" t="s">
        <v>492</v>
      </c>
      <c r="C17" s="128" t="s">
        <v>493</v>
      </c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8">
        <f>SUM(AF17:AP17)</f>
        <v>0</v>
      </c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8">
        <f>SUM(AR17:BB17)</f>
        <v>0</v>
      </c>
      <c r="BD17" s="147"/>
      <c r="BE17" s="147"/>
      <c r="BF17" s="147"/>
      <c r="BG17" s="147"/>
      <c r="BH17" s="147"/>
      <c r="BI17" s="147"/>
      <c r="BJ17" s="147"/>
      <c r="BK17" s="147"/>
      <c r="BL17" s="147"/>
      <c r="BM17" s="147"/>
      <c r="BN17" s="147"/>
      <c r="BO17" s="148">
        <f>SUM(BD17:BN17)</f>
        <v>0</v>
      </c>
      <c r="BP17" s="147"/>
      <c r="BQ17" s="147"/>
      <c r="BR17" s="147"/>
      <c r="BS17" s="147"/>
      <c r="BT17" s="147"/>
      <c r="BU17" s="147"/>
      <c r="BV17" s="147"/>
      <c r="BW17" s="147"/>
      <c r="BX17" s="147"/>
      <c r="BY17" s="147"/>
      <c r="BZ17" s="147"/>
      <c r="CA17" s="148">
        <f>SUM(BP17:BZ17)</f>
        <v>0</v>
      </c>
      <c r="CB17" s="152"/>
      <c r="CC17" s="152"/>
      <c r="CD17" s="152"/>
      <c r="CE17" s="152"/>
      <c r="CF17" s="152"/>
      <c r="CG17" s="152"/>
      <c r="CH17" s="152"/>
      <c r="CI17" s="152"/>
      <c r="CJ17" s="152"/>
      <c r="CK17" s="152"/>
      <c r="CL17" s="152"/>
      <c r="CM17" s="152"/>
      <c r="CN17" s="152"/>
      <c r="CO17" s="152"/>
      <c r="CP17" s="152"/>
      <c r="CQ17" s="152"/>
      <c r="CR17" s="152"/>
      <c r="CS17" s="152"/>
      <c r="CT17" s="152"/>
      <c r="CU17" s="152"/>
      <c r="CV17" s="152"/>
      <c r="CW17" s="152"/>
      <c r="CX17" s="152"/>
      <c r="CY17" s="152"/>
      <c r="CZ17" s="152"/>
      <c r="DA17" s="152"/>
      <c r="DB17" s="152"/>
      <c r="DC17" s="152"/>
      <c r="DD17" s="147"/>
      <c r="DE17" s="147"/>
      <c r="DF17" s="147"/>
      <c r="DG17" s="147"/>
      <c r="DH17" s="147"/>
      <c r="DI17" s="147"/>
      <c r="DJ17" s="147"/>
      <c r="DK17" s="147"/>
      <c r="DL17" s="147"/>
      <c r="DM17" s="147"/>
      <c r="DN17" s="147"/>
      <c r="DO17" s="148">
        <f>SUM(DD17:DN17)</f>
        <v>0</v>
      </c>
      <c r="DP17" s="147"/>
      <c r="DQ17" s="147"/>
      <c r="DR17" s="147"/>
      <c r="DS17" s="147"/>
      <c r="DT17" s="147"/>
      <c r="DU17" s="147"/>
      <c r="DV17" s="147"/>
      <c r="DW17" s="147"/>
      <c r="DX17" s="147"/>
      <c r="DY17" s="147"/>
      <c r="DZ17" s="147"/>
      <c r="EA17" s="148">
        <f>SUM(DP17:DZ17)</f>
        <v>0</v>
      </c>
      <c r="EB17" s="147"/>
      <c r="EC17" s="147"/>
      <c r="ED17" s="147"/>
      <c r="EE17" s="147"/>
      <c r="EF17" s="147"/>
      <c r="EG17" s="147"/>
      <c r="EH17" s="147"/>
      <c r="EI17" s="147"/>
      <c r="EJ17" s="147"/>
      <c r="EK17" s="147"/>
      <c r="EL17" s="147"/>
      <c r="EM17" s="148">
        <f>SUM(EB17:EL17)</f>
        <v>0</v>
      </c>
      <c r="EN17" s="147"/>
      <c r="EO17" s="147"/>
      <c r="EP17" s="147"/>
      <c r="EQ17" s="147"/>
      <c r="ER17" s="147"/>
      <c r="ES17" s="147"/>
      <c r="ET17" s="147"/>
      <c r="EU17" s="147"/>
      <c r="EV17" s="147"/>
      <c r="EW17" s="147"/>
      <c r="EX17" s="147"/>
      <c r="EY17" s="148">
        <f>SUM(EN17:EX17)</f>
        <v>0</v>
      </c>
      <c r="EZ17" s="150">
        <f>SUM(AQ17,BC17,BO17,CA17,DO17,EA17,EM17,EY17)</f>
        <v>0</v>
      </c>
    </row>
    <row r="18" spans="2:312" ht="27" customHeight="1">
      <c r="B18" s="373" t="s">
        <v>685</v>
      </c>
      <c r="C18" s="128" t="s">
        <v>495</v>
      </c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8">
        <f>SUM(AF18:AP18)</f>
        <v>0</v>
      </c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8">
        <f>SUM(AR18:BB18)</f>
        <v>0</v>
      </c>
      <c r="BD18" s="147"/>
      <c r="BE18" s="147"/>
      <c r="BF18" s="147"/>
      <c r="BG18" s="147"/>
      <c r="BH18" s="147"/>
      <c r="BI18" s="147"/>
      <c r="BJ18" s="147"/>
      <c r="BK18" s="147"/>
      <c r="BL18" s="147"/>
      <c r="BM18" s="147"/>
      <c r="BN18" s="147"/>
      <c r="BO18" s="148">
        <f>SUM(BD18:BN18)</f>
        <v>0</v>
      </c>
      <c r="BP18" s="147"/>
      <c r="BQ18" s="147"/>
      <c r="BR18" s="147"/>
      <c r="BS18" s="147"/>
      <c r="BT18" s="147"/>
      <c r="BU18" s="147"/>
      <c r="BV18" s="147"/>
      <c r="BW18" s="147"/>
      <c r="BX18" s="147"/>
      <c r="BY18" s="147"/>
      <c r="BZ18" s="147"/>
      <c r="CA18" s="148">
        <f>SUM(BP18:BZ18)</f>
        <v>0</v>
      </c>
      <c r="CB18" s="152"/>
      <c r="CC18" s="152"/>
      <c r="CD18" s="152"/>
      <c r="CE18" s="152"/>
      <c r="CF18" s="152"/>
      <c r="CG18" s="152"/>
      <c r="CH18" s="152"/>
      <c r="CI18" s="152"/>
      <c r="CJ18" s="152"/>
      <c r="CK18" s="152"/>
      <c r="CL18" s="152"/>
      <c r="CM18" s="152"/>
      <c r="CN18" s="152"/>
      <c r="CO18" s="152"/>
      <c r="CP18" s="152"/>
      <c r="CQ18" s="152"/>
      <c r="CR18" s="152"/>
      <c r="CS18" s="152"/>
      <c r="CT18" s="152"/>
      <c r="CU18" s="152"/>
      <c r="CV18" s="152"/>
      <c r="CW18" s="152"/>
      <c r="CX18" s="152"/>
      <c r="CY18" s="152"/>
      <c r="CZ18" s="152"/>
      <c r="DA18" s="152"/>
      <c r="DB18" s="152"/>
      <c r="DC18" s="152"/>
      <c r="DD18" s="147"/>
      <c r="DE18" s="147"/>
      <c r="DF18" s="147"/>
      <c r="DG18" s="147"/>
      <c r="DH18" s="147"/>
      <c r="DI18" s="147"/>
      <c r="DJ18" s="147"/>
      <c r="DK18" s="147"/>
      <c r="DL18" s="147"/>
      <c r="DM18" s="147"/>
      <c r="DN18" s="147"/>
      <c r="DO18" s="148">
        <f>SUM(DD18:DN18)</f>
        <v>0</v>
      </c>
      <c r="DP18" s="147"/>
      <c r="DQ18" s="147"/>
      <c r="DR18" s="147"/>
      <c r="DS18" s="147"/>
      <c r="DT18" s="147"/>
      <c r="DU18" s="147"/>
      <c r="DV18" s="147"/>
      <c r="DW18" s="147"/>
      <c r="DX18" s="147"/>
      <c r="DY18" s="147"/>
      <c r="DZ18" s="147"/>
      <c r="EA18" s="148">
        <f>SUM(DP18:DZ18)</f>
        <v>0</v>
      </c>
      <c r="EB18" s="147"/>
      <c r="EC18" s="147"/>
      <c r="ED18" s="147"/>
      <c r="EE18" s="147"/>
      <c r="EF18" s="147"/>
      <c r="EG18" s="147"/>
      <c r="EH18" s="147"/>
      <c r="EI18" s="147"/>
      <c r="EJ18" s="147"/>
      <c r="EK18" s="147"/>
      <c r="EL18" s="147"/>
      <c r="EM18" s="148">
        <f>SUM(EB18:EL18)</f>
        <v>0</v>
      </c>
      <c r="EN18" s="147"/>
      <c r="EO18" s="147"/>
      <c r="EP18" s="147"/>
      <c r="EQ18" s="147"/>
      <c r="ER18" s="147"/>
      <c r="ES18" s="147"/>
      <c r="ET18" s="147"/>
      <c r="EU18" s="147"/>
      <c r="EV18" s="147"/>
      <c r="EW18" s="147"/>
      <c r="EX18" s="147"/>
      <c r="EY18" s="148">
        <f>SUM(EN18:EX18)</f>
        <v>0</v>
      </c>
      <c r="EZ18" s="150">
        <f>SUM(AQ18,BC18,BO18,CA18,DO18,EA18,EM18,EY18)</f>
        <v>0</v>
      </c>
    </row>
    <row r="19" spans="2:312" ht="27" customHeight="1">
      <c r="B19" s="372" t="s">
        <v>832</v>
      </c>
      <c r="C19" s="358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  <c r="BR19" s="151"/>
      <c r="BS19" s="151"/>
      <c r="BT19" s="151"/>
      <c r="BU19" s="151"/>
      <c r="BV19" s="151"/>
      <c r="BW19" s="151"/>
      <c r="BX19" s="151"/>
      <c r="BY19" s="151"/>
      <c r="BZ19" s="151"/>
      <c r="CA19" s="151"/>
      <c r="CB19" s="152"/>
      <c r="CC19" s="152"/>
      <c r="CD19" s="152"/>
      <c r="CE19" s="152"/>
      <c r="CF19" s="152"/>
      <c r="CG19" s="152"/>
      <c r="CH19" s="152"/>
      <c r="CI19" s="152"/>
      <c r="CJ19" s="152"/>
      <c r="CK19" s="152"/>
      <c r="CL19" s="152"/>
      <c r="CM19" s="152"/>
      <c r="CN19" s="152"/>
      <c r="CO19" s="152"/>
      <c r="CP19" s="152"/>
      <c r="CQ19" s="152"/>
      <c r="CR19" s="152"/>
      <c r="CS19" s="152"/>
      <c r="CT19" s="152"/>
      <c r="CU19" s="152"/>
      <c r="CV19" s="152"/>
      <c r="CW19" s="152"/>
      <c r="CX19" s="152"/>
      <c r="CY19" s="152"/>
      <c r="CZ19" s="152"/>
      <c r="DA19" s="152"/>
      <c r="DB19" s="152"/>
      <c r="DC19" s="152"/>
      <c r="DD19" s="151"/>
      <c r="DE19" s="151"/>
      <c r="DF19" s="151"/>
      <c r="DG19" s="151"/>
      <c r="DH19" s="151"/>
      <c r="DI19" s="151"/>
      <c r="DJ19" s="151"/>
      <c r="DK19" s="151"/>
      <c r="DL19" s="151"/>
      <c r="DM19" s="151"/>
      <c r="DN19" s="151"/>
      <c r="DO19" s="151"/>
      <c r="DP19" s="151"/>
      <c r="DQ19" s="151"/>
      <c r="DR19" s="151"/>
      <c r="DS19" s="151"/>
      <c r="DT19" s="151"/>
      <c r="DU19" s="151"/>
      <c r="DV19" s="151"/>
      <c r="DW19" s="151"/>
      <c r="DX19" s="151"/>
      <c r="DY19" s="151"/>
      <c r="DZ19" s="151"/>
      <c r="EA19" s="151"/>
      <c r="EB19" s="151"/>
      <c r="EC19" s="151"/>
      <c r="ED19" s="151"/>
      <c r="EE19" s="151"/>
      <c r="EF19" s="151"/>
      <c r="EG19" s="151"/>
      <c r="EH19" s="151"/>
      <c r="EI19" s="151"/>
      <c r="EJ19" s="151"/>
      <c r="EK19" s="151"/>
      <c r="EL19" s="151"/>
      <c r="EM19" s="151"/>
      <c r="EN19" s="151"/>
      <c r="EO19" s="151"/>
      <c r="EP19" s="151"/>
      <c r="EQ19" s="151"/>
      <c r="ER19" s="151"/>
      <c r="ES19" s="151"/>
      <c r="ET19" s="151"/>
      <c r="EU19" s="151"/>
      <c r="EV19" s="151"/>
      <c r="EW19" s="151"/>
      <c r="EX19" s="151"/>
      <c r="EY19" s="151"/>
      <c r="EZ19" s="151"/>
    </row>
    <row r="20" spans="2:312" ht="27" customHeight="1">
      <c r="B20" s="373" t="s">
        <v>833</v>
      </c>
      <c r="C20" s="128" t="s">
        <v>498</v>
      </c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8">
        <f>SUM(AF20:AP20)</f>
        <v>0</v>
      </c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8">
        <f>SUM(AR20:BB20)</f>
        <v>0</v>
      </c>
      <c r="BD20" s="147"/>
      <c r="BE20" s="147"/>
      <c r="BF20" s="147"/>
      <c r="BG20" s="147"/>
      <c r="BH20" s="147"/>
      <c r="BI20" s="147"/>
      <c r="BJ20" s="147"/>
      <c r="BK20" s="147"/>
      <c r="BL20" s="147"/>
      <c r="BM20" s="147"/>
      <c r="BN20" s="147"/>
      <c r="BO20" s="148">
        <f>SUM(BD20:BN20)</f>
        <v>0</v>
      </c>
      <c r="BP20" s="147"/>
      <c r="BQ20" s="147"/>
      <c r="BR20" s="147"/>
      <c r="BS20" s="147"/>
      <c r="BT20" s="147"/>
      <c r="BU20" s="147"/>
      <c r="BV20" s="147"/>
      <c r="BW20" s="147"/>
      <c r="BX20" s="147"/>
      <c r="BY20" s="147"/>
      <c r="BZ20" s="147"/>
      <c r="CA20" s="148">
        <f>SUM(BP20:BZ20)</f>
        <v>0</v>
      </c>
      <c r="CB20" s="152"/>
      <c r="CC20" s="152"/>
      <c r="CD20" s="152"/>
      <c r="CE20" s="152"/>
      <c r="CF20" s="152"/>
      <c r="CG20" s="152"/>
      <c r="CH20" s="152"/>
      <c r="CI20" s="152"/>
      <c r="CJ20" s="152"/>
      <c r="CK20" s="152"/>
      <c r="CL20" s="152"/>
      <c r="CM20" s="152"/>
      <c r="CN20" s="152"/>
      <c r="CO20" s="152"/>
      <c r="CP20" s="152"/>
      <c r="CQ20" s="152"/>
      <c r="CR20" s="152"/>
      <c r="CS20" s="152"/>
      <c r="CT20" s="152"/>
      <c r="CU20" s="152"/>
      <c r="CV20" s="152"/>
      <c r="CW20" s="152"/>
      <c r="CX20" s="152"/>
      <c r="CY20" s="152"/>
      <c r="CZ20" s="152"/>
      <c r="DA20" s="152"/>
      <c r="DB20" s="152"/>
      <c r="DC20" s="152"/>
      <c r="DD20" s="147"/>
      <c r="DE20" s="147"/>
      <c r="DF20" s="147"/>
      <c r="DG20" s="147"/>
      <c r="DH20" s="147"/>
      <c r="DI20" s="147"/>
      <c r="DJ20" s="147"/>
      <c r="DK20" s="147"/>
      <c r="DL20" s="147"/>
      <c r="DM20" s="147"/>
      <c r="DN20" s="147"/>
      <c r="DO20" s="148">
        <f>SUM(DD20:DN20)</f>
        <v>0</v>
      </c>
      <c r="DP20" s="147"/>
      <c r="DQ20" s="147"/>
      <c r="DR20" s="147"/>
      <c r="DS20" s="147"/>
      <c r="DT20" s="147"/>
      <c r="DU20" s="147"/>
      <c r="DV20" s="147"/>
      <c r="DW20" s="147"/>
      <c r="DX20" s="147"/>
      <c r="DY20" s="147"/>
      <c r="DZ20" s="147"/>
      <c r="EA20" s="148">
        <f>SUM(DP20:DZ20)</f>
        <v>0</v>
      </c>
      <c r="EB20" s="147"/>
      <c r="EC20" s="147"/>
      <c r="ED20" s="147"/>
      <c r="EE20" s="147"/>
      <c r="EF20" s="147"/>
      <c r="EG20" s="147"/>
      <c r="EH20" s="147"/>
      <c r="EI20" s="147"/>
      <c r="EJ20" s="147"/>
      <c r="EK20" s="147"/>
      <c r="EL20" s="147"/>
      <c r="EM20" s="148">
        <f>SUM(EB20:EL20)</f>
        <v>0</v>
      </c>
      <c r="EN20" s="147"/>
      <c r="EO20" s="147"/>
      <c r="EP20" s="147"/>
      <c r="EQ20" s="147"/>
      <c r="ER20" s="147"/>
      <c r="ES20" s="147"/>
      <c r="ET20" s="147"/>
      <c r="EU20" s="147"/>
      <c r="EV20" s="147"/>
      <c r="EW20" s="147"/>
      <c r="EX20" s="147"/>
      <c r="EY20" s="148">
        <f>SUM(EN20:EX20)</f>
        <v>0</v>
      </c>
      <c r="EZ20" s="150">
        <f>SUM(AQ20,BC20,BO20,CA20,DO20,EA20,EM20,EY20)</f>
        <v>0</v>
      </c>
    </row>
    <row r="21" spans="2:312" ht="27" customHeight="1">
      <c r="B21" s="373" t="s">
        <v>834</v>
      </c>
      <c r="C21" s="128" t="s">
        <v>500</v>
      </c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8">
        <f>SUM(AF21:AP21)</f>
        <v>0</v>
      </c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8">
        <f>SUM(AR21:BB21)</f>
        <v>0</v>
      </c>
      <c r="BD21" s="147"/>
      <c r="BE21" s="147"/>
      <c r="BF21" s="147"/>
      <c r="BG21" s="147"/>
      <c r="BH21" s="147"/>
      <c r="BI21" s="147"/>
      <c r="BJ21" s="147"/>
      <c r="BK21" s="147"/>
      <c r="BL21" s="147"/>
      <c r="BM21" s="147"/>
      <c r="BN21" s="147"/>
      <c r="BO21" s="148">
        <f>SUM(BD21:BN21)</f>
        <v>0</v>
      </c>
      <c r="BP21" s="147"/>
      <c r="BQ21" s="147"/>
      <c r="BR21" s="147"/>
      <c r="BS21" s="147"/>
      <c r="BT21" s="147"/>
      <c r="BU21" s="147"/>
      <c r="BV21" s="147"/>
      <c r="BW21" s="147"/>
      <c r="BX21" s="147"/>
      <c r="BY21" s="147"/>
      <c r="BZ21" s="147"/>
      <c r="CA21" s="148">
        <f>SUM(BP21:BZ21)</f>
        <v>0</v>
      </c>
      <c r="CB21" s="152"/>
      <c r="CC21" s="152"/>
      <c r="CD21" s="152"/>
      <c r="CE21" s="152"/>
      <c r="CF21" s="152"/>
      <c r="CG21" s="152"/>
      <c r="CH21" s="152"/>
      <c r="CI21" s="152"/>
      <c r="CJ21" s="152"/>
      <c r="CK21" s="152"/>
      <c r="CL21" s="152"/>
      <c r="CM21" s="152"/>
      <c r="CN21" s="152"/>
      <c r="CO21" s="152"/>
      <c r="CP21" s="152"/>
      <c r="CQ21" s="152"/>
      <c r="CR21" s="152"/>
      <c r="CS21" s="152"/>
      <c r="CT21" s="152"/>
      <c r="CU21" s="152"/>
      <c r="CV21" s="152"/>
      <c r="CW21" s="152"/>
      <c r="CX21" s="152"/>
      <c r="CY21" s="152"/>
      <c r="CZ21" s="152"/>
      <c r="DA21" s="152"/>
      <c r="DB21" s="152"/>
      <c r="DC21" s="152"/>
      <c r="DD21" s="147"/>
      <c r="DE21" s="147"/>
      <c r="DF21" s="147"/>
      <c r="DG21" s="147"/>
      <c r="DH21" s="147"/>
      <c r="DI21" s="147"/>
      <c r="DJ21" s="147"/>
      <c r="DK21" s="147"/>
      <c r="DL21" s="147"/>
      <c r="DM21" s="147"/>
      <c r="DN21" s="147"/>
      <c r="DO21" s="148">
        <f>SUM(DD21:DN21)</f>
        <v>0</v>
      </c>
      <c r="DP21" s="147"/>
      <c r="DQ21" s="147"/>
      <c r="DR21" s="147"/>
      <c r="DS21" s="147"/>
      <c r="DT21" s="147"/>
      <c r="DU21" s="147"/>
      <c r="DV21" s="147"/>
      <c r="DW21" s="147"/>
      <c r="DX21" s="147"/>
      <c r="DY21" s="147"/>
      <c r="DZ21" s="147"/>
      <c r="EA21" s="148">
        <f>SUM(DP21:DZ21)</f>
        <v>0</v>
      </c>
      <c r="EB21" s="147"/>
      <c r="EC21" s="147"/>
      <c r="ED21" s="147"/>
      <c r="EE21" s="147"/>
      <c r="EF21" s="147"/>
      <c r="EG21" s="147"/>
      <c r="EH21" s="147"/>
      <c r="EI21" s="147"/>
      <c r="EJ21" s="147"/>
      <c r="EK21" s="147"/>
      <c r="EL21" s="147"/>
      <c r="EM21" s="148">
        <f>SUM(EB21:EL21)</f>
        <v>0</v>
      </c>
      <c r="EN21" s="147"/>
      <c r="EO21" s="147"/>
      <c r="EP21" s="147"/>
      <c r="EQ21" s="147"/>
      <c r="ER21" s="147"/>
      <c r="ES21" s="147"/>
      <c r="ET21" s="147"/>
      <c r="EU21" s="147"/>
      <c r="EV21" s="147"/>
      <c r="EW21" s="147"/>
      <c r="EX21" s="147"/>
      <c r="EY21" s="148">
        <f>SUM(EN21:EX21)</f>
        <v>0</v>
      </c>
      <c r="EZ21" s="150">
        <f>SUM(AQ21,BC21,BO21,CA21,DO21,EA21,EM21,EY21)</f>
        <v>0</v>
      </c>
    </row>
    <row r="22" spans="2:312" ht="27" customHeight="1">
      <c r="B22" s="372" t="s">
        <v>689</v>
      </c>
      <c r="C22" s="128" t="s">
        <v>502</v>
      </c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1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1"/>
      <c r="AR22" s="152"/>
      <c r="AS22" s="152"/>
      <c r="AT22" s="152"/>
      <c r="AU22" s="152"/>
      <c r="AV22" s="152"/>
      <c r="AW22" s="152"/>
      <c r="AX22" s="152"/>
      <c r="AY22" s="152"/>
      <c r="AZ22" s="152"/>
      <c r="BA22" s="152"/>
      <c r="BB22" s="152"/>
      <c r="BC22" s="151"/>
      <c r="BD22" s="152"/>
      <c r="BE22" s="152"/>
      <c r="BF22" s="152"/>
      <c r="BG22" s="152"/>
      <c r="BH22" s="152"/>
      <c r="BI22" s="152"/>
      <c r="BJ22" s="152"/>
      <c r="BK22" s="152"/>
      <c r="BL22" s="152"/>
      <c r="BM22" s="152"/>
      <c r="BN22" s="152"/>
      <c r="BO22" s="151"/>
      <c r="BP22" s="152"/>
      <c r="BQ22" s="152"/>
      <c r="BR22" s="152"/>
      <c r="BS22" s="152"/>
      <c r="BT22" s="152"/>
      <c r="BU22" s="152"/>
      <c r="BV22" s="152"/>
      <c r="BW22" s="152"/>
      <c r="BX22" s="152"/>
      <c r="BY22" s="152"/>
      <c r="BZ22" s="152"/>
      <c r="CA22" s="151"/>
      <c r="CB22" s="152"/>
      <c r="CC22" s="152"/>
      <c r="CD22" s="152"/>
      <c r="CE22" s="152"/>
      <c r="CF22" s="152"/>
      <c r="CG22" s="152"/>
      <c r="CH22" s="152"/>
      <c r="CI22" s="152"/>
      <c r="CJ22" s="152"/>
      <c r="CK22" s="152"/>
      <c r="CL22" s="152"/>
      <c r="CM22" s="152"/>
      <c r="CN22" s="152"/>
      <c r="CO22" s="152"/>
      <c r="CP22" s="152"/>
      <c r="CQ22" s="152"/>
      <c r="CR22" s="152"/>
      <c r="CS22" s="152"/>
      <c r="CT22" s="152"/>
      <c r="CU22" s="152"/>
      <c r="CV22" s="152"/>
      <c r="CW22" s="152"/>
      <c r="CX22" s="152"/>
      <c r="CY22" s="152"/>
      <c r="CZ22" s="152"/>
      <c r="DA22" s="152"/>
      <c r="DB22" s="152"/>
      <c r="DC22" s="152"/>
      <c r="DD22" s="151"/>
      <c r="DE22" s="152"/>
      <c r="DF22" s="152"/>
      <c r="DG22" s="152"/>
      <c r="DH22" s="152"/>
      <c r="DI22" s="152"/>
      <c r="DJ22" s="152"/>
      <c r="DK22" s="152"/>
      <c r="DL22" s="152"/>
      <c r="DM22" s="152"/>
      <c r="DN22" s="152"/>
      <c r="DO22" s="151"/>
      <c r="DP22" s="152"/>
      <c r="DQ22" s="152"/>
      <c r="DR22" s="152"/>
      <c r="DS22" s="152"/>
      <c r="DT22" s="152"/>
      <c r="DU22" s="152"/>
      <c r="DV22" s="152"/>
      <c r="DW22" s="152"/>
      <c r="DX22" s="152"/>
      <c r="DY22" s="152"/>
      <c r="DZ22" s="152"/>
      <c r="EA22" s="151"/>
      <c r="EB22" s="152"/>
      <c r="EC22" s="152"/>
      <c r="ED22" s="152"/>
      <c r="EE22" s="152"/>
      <c r="EF22" s="152"/>
      <c r="EG22" s="152"/>
      <c r="EH22" s="152"/>
      <c r="EI22" s="152"/>
      <c r="EJ22" s="152"/>
      <c r="EK22" s="152"/>
      <c r="EL22" s="152"/>
      <c r="EM22" s="151"/>
      <c r="EN22" s="152"/>
      <c r="EO22" s="152"/>
      <c r="EP22" s="152"/>
      <c r="EQ22" s="152"/>
      <c r="ER22" s="152"/>
      <c r="ES22" s="152"/>
      <c r="ET22" s="152"/>
      <c r="EU22" s="152"/>
      <c r="EV22" s="152"/>
      <c r="EW22" s="152"/>
      <c r="EX22" s="152"/>
      <c r="EY22" s="152"/>
      <c r="EZ22" s="152"/>
    </row>
    <row r="23" spans="2:312" ht="15" customHeight="1"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  <c r="BR23" s="154"/>
      <c r="BS23" s="154"/>
      <c r="BT23" s="154"/>
      <c r="BU23" s="154"/>
      <c r="BV23" s="154"/>
      <c r="BW23" s="154"/>
      <c r="BX23" s="154"/>
      <c r="BY23" s="154"/>
      <c r="BZ23" s="154"/>
      <c r="CA23" s="154"/>
      <c r="CB23" s="154"/>
      <c r="CC23" s="154"/>
      <c r="CD23" s="154"/>
      <c r="CE23" s="154"/>
      <c r="CF23" s="154"/>
      <c r="CG23" s="154"/>
      <c r="CH23" s="154"/>
      <c r="CI23" s="154"/>
      <c r="CJ23" s="154"/>
      <c r="CK23" s="154"/>
      <c r="CL23" s="154"/>
      <c r="CM23" s="154"/>
      <c r="CN23" s="154"/>
      <c r="CO23" s="154"/>
      <c r="CP23" s="154"/>
      <c r="CQ23" s="154"/>
      <c r="CR23" s="154"/>
      <c r="CS23" s="154"/>
      <c r="CT23" s="154"/>
      <c r="CU23" s="154"/>
      <c r="CV23" s="154"/>
      <c r="CW23" s="154"/>
      <c r="CX23" s="154"/>
      <c r="CY23" s="154"/>
      <c r="CZ23" s="154"/>
      <c r="DA23" s="154"/>
      <c r="DB23" s="154"/>
      <c r="DC23" s="154"/>
      <c r="DD23" s="154"/>
      <c r="DE23" s="154"/>
      <c r="DF23" s="154"/>
      <c r="DG23" s="154"/>
      <c r="DH23" s="154"/>
      <c r="DI23" s="154"/>
      <c r="DJ23" s="154"/>
      <c r="DK23" s="154"/>
      <c r="DL23" s="154"/>
      <c r="DM23" s="154"/>
      <c r="DN23" s="154"/>
      <c r="DO23" s="154"/>
      <c r="DP23" s="154"/>
      <c r="DQ23" s="154"/>
      <c r="DR23" s="154"/>
      <c r="DS23" s="154"/>
      <c r="DT23" s="154"/>
      <c r="DU23" s="154"/>
      <c r="DV23" s="154"/>
      <c r="DW23" s="154"/>
      <c r="DX23" s="154"/>
      <c r="DY23" s="154"/>
      <c r="DZ23" s="154"/>
      <c r="EA23" s="154"/>
      <c r="EB23" s="154"/>
      <c r="EC23" s="154"/>
      <c r="ED23" s="154"/>
      <c r="EE23" s="154"/>
      <c r="EF23" s="154"/>
      <c r="EG23" s="154"/>
      <c r="EH23" s="154"/>
      <c r="EI23" s="154"/>
      <c r="EJ23" s="154"/>
      <c r="EK23" s="154"/>
      <c r="EL23" s="154"/>
      <c r="EM23" s="154"/>
      <c r="EN23" s="154"/>
      <c r="EO23" s="154"/>
      <c r="EP23" s="154"/>
      <c r="EQ23" s="154"/>
      <c r="ER23" s="154"/>
      <c r="ES23" s="154"/>
      <c r="ET23" s="154"/>
      <c r="EU23" s="154"/>
      <c r="EV23" s="154"/>
      <c r="EW23" s="154"/>
      <c r="EX23" s="154"/>
      <c r="EY23" s="154"/>
      <c r="EZ23" s="154"/>
    </row>
    <row r="24" spans="2:312" ht="15" customHeight="1">
      <c r="B24" s="50" t="s">
        <v>835</v>
      </c>
      <c r="C24" s="368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155"/>
      <c r="BW24" s="155"/>
      <c r="BX24" s="155"/>
      <c r="BY24" s="155"/>
      <c r="BZ24" s="155"/>
      <c r="CA24" s="155"/>
      <c r="CB24" s="155"/>
      <c r="CC24" s="155"/>
      <c r="CD24" s="155"/>
      <c r="CE24" s="155"/>
      <c r="CF24" s="155"/>
      <c r="CG24" s="155"/>
      <c r="CH24" s="155"/>
      <c r="CI24" s="155"/>
      <c r="CJ24" s="155"/>
      <c r="CK24" s="155"/>
      <c r="CL24" s="155"/>
      <c r="CM24" s="155"/>
      <c r="CN24" s="155"/>
      <c r="CO24" s="155"/>
      <c r="CP24" s="155"/>
      <c r="CQ24" s="155"/>
      <c r="CR24" s="155"/>
      <c r="CS24" s="155"/>
      <c r="CT24" s="155"/>
      <c r="CU24" s="155"/>
      <c r="CV24" s="155"/>
      <c r="CW24" s="155"/>
      <c r="CX24" s="155"/>
      <c r="CY24" s="155"/>
      <c r="CZ24" s="155"/>
      <c r="DA24" s="155"/>
      <c r="DB24" s="155"/>
      <c r="DC24" s="155"/>
      <c r="DD24" s="155"/>
      <c r="DE24" s="155"/>
      <c r="DF24" s="155"/>
      <c r="DG24" s="155"/>
      <c r="DH24" s="155"/>
      <c r="DI24" s="155"/>
      <c r="DJ24" s="155"/>
      <c r="DK24" s="155"/>
      <c r="DL24" s="155"/>
      <c r="DM24" s="155"/>
      <c r="DN24" s="155"/>
      <c r="DO24" s="155"/>
      <c r="DP24" s="155"/>
      <c r="DQ24" s="155"/>
      <c r="DR24" s="155"/>
      <c r="DS24" s="155"/>
      <c r="DT24" s="155"/>
      <c r="DU24" s="155"/>
      <c r="DV24" s="155"/>
      <c r="DW24" s="155"/>
      <c r="DX24" s="155"/>
      <c r="DY24" s="155"/>
      <c r="DZ24" s="155"/>
      <c r="EA24" s="155"/>
      <c r="EB24" s="155"/>
      <c r="EC24" s="155"/>
      <c r="ED24" s="155"/>
      <c r="EE24" s="155"/>
      <c r="EF24" s="155"/>
      <c r="EG24" s="155"/>
      <c r="EH24" s="155"/>
      <c r="EI24" s="155"/>
      <c r="EJ24" s="155"/>
      <c r="EK24" s="155"/>
      <c r="EL24" s="155"/>
      <c r="EM24" s="155"/>
      <c r="EN24" s="155"/>
      <c r="EO24" s="155"/>
      <c r="EP24" s="155"/>
      <c r="EQ24" s="155"/>
      <c r="ER24" s="155"/>
      <c r="ES24" s="155"/>
      <c r="ET24" s="155"/>
      <c r="EU24" s="155"/>
      <c r="EV24" s="155"/>
      <c r="EW24" s="155"/>
      <c r="EX24" s="155"/>
      <c r="EY24" s="155"/>
      <c r="EZ24" s="155"/>
      <c r="FA24" s="57"/>
    </row>
    <row r="25" spans="2:312" ht="15" customHeight="1"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  <c r="BI25" s="154"/>
      <c r="BJ25" s="154"/>
      <c r="BK25" s="154"/>
      <c r="BL25" s="154"/>
      <c r="BM25" s="154"/>
      <c r="BN25" s="154"/>
      <c r="BO25" s="154"/>
      <c r="BP25" s="154"/>
      <c r="BQ25" s="154"/>
      <c r="BR25" s="154"/>
      <c r="BS25" s="154"/>
      <c r="BT25" s="154"/>
      <c r="BU25" s="154"/>
      <c r="BV25" s="154"/>
      <c r="BW25" s="154"/>
      <c r="BX25" s="154"/>
      <c r="BY25" s="154"/>
      <c r="BZ25" s="154"/>
      <c r="CA25" s="154"/>
      <c r="CB25" s="154"/>
      <c r="CC25" s="154"/>
      <c r="CD25" s="154"/>
      <c r="CE25" s="154"/>
      <c r="CF25" s="154"/>
      <c r="CG25" s="154"/>
      <c r="CH25" s="154"/>
      <c r="CI25" s="154"/>
      <c r="CJ25" s="154"/>
      <c r="CK25" s="154"/>
      <c r="CL25" s="154"/>
      <c r="CM25" s="154"/>
      <c r="CN25" s="154"/>
      <c r="CO25" s="154"/>
      <c r="CP25" s="154"/>
      <c r="CQ25" s="154"/>
      <c r="CR25" s="154"/>
      <c r="CS25" s="154"/>
      <c r="CT25" s="154"/>
      <c r="CU25" s="154"/>
      <c r="CV25" s="154"/>
      <c r="CW25" s="154"/>
      <c r="CX25" s="154"/>
      <c r="CY25" s="154"/>
      <c r="CZ25" s="154"/>
      <c r="DA25" s="154"/>
      <c r="DB25" s="154"/>
      <c r="DC25" s="154"/>
      <c r="DD25" s="154"/>
      <c r="DE25" s="154"/>
      <c r="DF25" s="154"/>
      <c r="DG25" s="154"/>
      <c r="DH25" s="154"/>
      <c r="DI25" s="154"/>
      <c r="DJ25" s="154"/>
      <c r="DK25" s="154"/>
      <c r="DL25" s="154"/>
      <c r="DM25" s="154"/>
      <c r="DN25" s="154"/>
      <c r="DO25" s="154"/>
      <c r="DP25" s="154"/>
      <c r="DQ25" s="154"/>
      <c r="DR25" s="154"/>
      <c r="DS25" s="154"/>
      <c r="DT25" s="154"/>
      <c r="DU25" s="154"/>
      <c r="DV25" s="154"/>
      <c r="DW25" s="154"/>
      <c r="DX25" s="154"/>
      <c r="DY25" s="154"/>
      <c r="DZ25" s="154"/>
      <c r="EA25" s="154"/>
      <c r="EB25" s="154"/>
      <c r="EC25" s="154"/>
      <c r="ED25" s="154"/>
      <c r="EE25" s="154"/>
      <c r="EF25" s="154"/>
      <c r="EG25" s="154"/>
      <c r="EH25" s="154"/>
      <c r="EI25" s="154"/>
      <c r="EJ25" s="154"/>
      <c r="EK25" s="154"/>
      <c r="EL25" s="154"/>
      <c r="EM25" s="154"/>
      <c r="EN25" s="154"/>
      <c r="EO25" s="154"/>
      <c r="EP25" s="154"/>
      <c r="EQ25" s="154"/>
      <c r="ER25" s="154"/>
      <c r="ES25" s="154"/>
      <c r="ET25" s="154"/>
      <c r="EU25" s="154"/>
      <c r="EV25" s="154"/>
      <c r="EW25" s="154"/>
      <c r="EX25" s="154"/>
      <c r="EY25" s="154"/>
      <c r="EZ25" s="154"/>
    </row>
    <row r="26" spans="2:312" ht="27" customHeight="1">
      <c r="B26" s="522" t="s">
        <v>26</v>
      </c>
      <c r="C26" s="523"/>
      <c r="D26" s="157" t="s">
        <v>27</v>
      </c>
      <c r="E26" s="157" t="s">
        <v>28</v>
      </c>
      <c r="F26" s="157" t="s">
        <v>29</v>
      </c>
      <c r="G26" s="157" t="s">
        <v>30</v>
      </c>
      <c r="H26" s="157" t="s">
        <v>31</v>
      </c>
      <c r="I26" s="157" t="s">
        <v>32</v>
      </c>
      <c r="J26" s="157" t="s">
        <v>33</v>
      </c>
      <c r="K26" s="157" t="s">
        <v>34</v>
      </c>
      <c r="L26" s="157" t="s">
        <v>35</v>
      </c>
      <c r="M26" s="157" t="s">
        <v>36</v>
      </c>
      <c r="N26" s="157" t="s">
        <v>37</v>
      </c>
      <c r="O26" s="157" t="s">
        <v>38</v>
      </c>
      <c r="P26" s="157" t="s">
        <v>39</v>
      </c>
      <c r="Q26" s="157" t="s">
        <v>40</v>
      </c>
      <c r="R26" s="157" t="s">
        <v>41</v>
      </c>
      <c r="S26" s="157" t="s">
        <v>42</v>
      </c>
      <c r="T26" s="157" t="s">
        <v>43</v>
      </c>
      <c r="U26" s="157" t="s">
        <v>44</v>
      </c>
      <c r="V26" s="157" t="s">
        <v>45</v>
      </c>
      <c r="W26" s="157" t="s">
        <v>468</v>
      </c>
      <c r="X26" s="157" t="s">
        <v>469</v>
      </c>
      <c r="Y26" s="157" t="s">
        <v>470</v>
      </c>
      <c r="Z26" s="157" t="s">
        <v>471</v>
      </c>
      <c r="AA26" s="157" t="s">
        <v>472</v>
      </c>
      <c r="AB26" s="157" t="s">
        <v>473</v>
      </c>
      <c r="AC26" s="157" t="s">
        <v>520</v>
      </c>
      <c r="AD26" s="157" t="s">
        <v>521</v>
      </c>
      <c r="AE26" s="157" t="s">
        <v>522</v>
      </c>
      <c r="AF26" s="157" t="s">
        <v>523</v>
      </c>
      <c r="AG26" s="157" t="s">
        <v>524</v>
      </c>
      <c r="AH26" s="157" t="s">
        <v>525</v>
      </c>
      <c r="AI26" s="157" t="s">
        <v>526</v>
      </c>
      <c r="AJ26" s="157" t="s">
        <v>527</v>
      </c>
      <c r="AK26" s="157" t="s">
        <v>528</v>
      </c>
      <c r="AL26" s="157" t="s">
        <v>529</v>
      </c>
      <c r="AM26" s="157" t="s">
        <v>530</v>
      </c>
      <c r="AN26" s="157" t="s">
        <v>531</v>
      </c>
      <c r="AO26" s="157" t="s">
        <v>532</v>
      </c>
      <c r="AP26" s="157" t="s">
        <v>533</v>
      </c>
      <c r="AQ26" s="157" t="s">
        <v>534</v>
      </c>
      <c r="AR26" s="157" t="s">
        <v>535</v>
      </c>
      <c r="AS26" s="157" t="s">
        <v>536</v>
      </c>
      <c r="AT26" s="157" t="s">
        <v>537</v>
      </c>
      <c r="AU26" s="157" t="s">
        <v>538</v>
      </c>
      <c r="AV26" s="157" t="s">
        <v>539</v>
      </c>
      <c r="AW26" s="157" t="s">
        <v>540</v>
      </c>
      <c r="AX26" s="157" t="s">
        <v>541</v>
      </c>
      <c r="AY26" s="157" t="s">
        <v>542</v>
      </c>
      <c r="AZ26" s="157" t="s">
        <v>543</v>
      </c>
      <c r="BA26" s="157" t="s">
        <v>544</v>
      </c>
      <c r="BB26" s="157" t="s">
        <v>545</v>
      </c>
      <c r="BC26" s="157" t="s">
        <v>546</v>
      </c>
      <c r="BD26" s="157" t="s">
        <v>547</v>
      </c>
      <c r="BE26" s="157" t="s">
        <v>548</v>
      </c>
      <c r="BF26" s="157" t="s">
        <v>549</v>
      </c>
      <c r="BG26" s="157" t="s">
        <v>550</v>
      </c>
      <c r="BH26" s="157" t="s">
        <v>551</v>
      </c>
      <c r="BI26" s="157" t="s">
        <v>552</v>
      </c>
      <c r="BJ26" s="157" t="s">
        <v>553</v>
      </c>
      <c r="BK26" s="157" t="s">
        <v>554</v>
      </c>
      <c r="BL26" s="157" t="s">
        <v>555</v>
      </c>
      <c r="BM26" s="157" t="s">
        <v>556</v>
      </c>
      <c r="BN26" s="157" t="s">
        <v>557</v>
      </c>
      <c r="BO26" s="157" t="s">
        <v>558</v>
      </c>
      <c r="BP26" s="157" t="s">
        <v>559</v>
      </c>
      <c r="BQ26" s="157" t="s">
        <v>560</v>
      </c>
      <c r="BR26" s="157" t="s">
        <v>561</v>
      </c>
      <c r="BS26" s="157" t="s">
        <v>562</v>
      </c>
      <c r="BT26" s="157" t="s">
        <v>563</v>
      </c>
      <c r="BU26" s="157" t="s">
        <v>564</v>
      </c>
      <c r="BV26" s="157" t="s">
        <v>565</v>
      </c>
      <c r="BW26" s="157" t="s">
        <v>566</v>
      </c>
      <c r="BX26" s="157" t="s">
        <v>567</v>
      </c>
      <c r="BY26" s="157" t="s">
        <v>568</v>
      </c>
      <c r="BZ26" s="157" t="s">
        <v>569</v>
      </c>
      <c r="CA26" s="157" t="s">
        <v>570</v>
      </c>
      <c r="CB26" s="157" t="s">
        <v>571</v>
      </c>
      <c r="CC26" s="157" t="s">
        <v>572</v>
      </c>
      <c r="CD26" s="157" t="s">
        <v>573</v>
      </c>
      <c r="CE26" s="157" t="s">
        <v>574</v>
      </c>
      <c r="CF26" s="157" t="s">
        <v>575</v>
      </c>
      <c r="CG26" s="157" t="s">
        <v>576</v>
      </c>
      <c r="CH26" s="157" t="s">
        <v>577</v>
      </c>
      <c r="CI26" s="157" t="s">
        <v>578</v>
      </c>
      <c r="CJ26" s="157" t="s">
        <v>579</v>
      </c>
      <c r="CK26" s="157" t="s">
        <v>580</v>
      </c>
      <c r="CL26" s="157" t="s">
        <v>581</v>
      </c>
      <c r="CM26" s="157" t="s">
        <v>582</v>
      </c>
      <c r="CN26" s="157" t="s">
        <v>583</v>
      </c>
      <c r="CO26" s="157" t="s">
        <v>584</v>
      </c>
      <c r="CP26" s="157" t="s">
        <v>585</v>
      </c>
      <c r="CQ26" s="157" t="s">
        <v>586</v>
      </c>
      <c r="CR26" s="157" t="s">
        <v>587</v>
      </c>
      <c r="CS26" s="157" t="s">
        <v>588</v>
      </c>
      <c r="CT26" s="157" t="s">
        <v>589</v>
      </c>
      <c r="CU26" s="157" t="s">
        <v>590</v>
      </c>
      <c r="CV26" s="157" t="s">
        <v>591</v>
      </c>
      <c r="CW26" s="157" t="s">
        <v>592</v>
      </c>
      <c r="CX26" s="157" t="s">
        <v>593</v>
      </c>
      <c r="CY26" s="157" t="s">
        <v>594</v>
      </c>
      <c r="CZ26" s="157" t="s">
        <v>595</v>
      </c>
      <c r="DA26" s="157" t="s">
        <v>596</v>
      </c>
      <c r="DB26" s="157" t="s">
        <v>597</v>
      </c>
      <c r="DC26" s="157" t="s">
        <v>598</v>
      </c>
      <c r="DD26" s="157" t="s">
        <v>599</v>
      </c>
      <c r="DE26" s="157" t="s">
        <v>600</v>
      </c>
      <c r="DF26" s="157" t="s">
        <v>601</v>
      </c>
      <c r="DG26" s="157" t="s">
        <v>602</v>
      </c>
      <c r="DH26" s="157" t="s">
        <v>603</v>
      </c>
      <c r="DI26" s="157" t="s">
        <v>604</v>
      </c>
      <c r="DJ26" s="157" t="s">
        <v>605</v>
      </c>
      <c r="DK26" s="157" t="s">
        <v>606</v>
      </c>
      <c r="DL26" s="157" t="s">
        <v>607</v>
      </c>
      <c r="DM26" s="157" t="s">
        <v>608</v>
      </c>
      <c r="DN26" s="157" t="s">
        <v>609</v>
      </c>
      <c r="DO26" s="157" t="s">
        <v>610</v>
      </c>
      <c r="DP26" s="157" t="s">
        <v>611</v>
      </c>
      <c r="DQ26" s="157" t="s">
        <v>612</v>
      </c>
      <c r="DR26" s="157" t="s">
        <v>613</v>
      </c>
      <c r="DS26" s="157" t="s">
        <v>614</v>
      </c>
      <c r="DT26" s="157" t="s">
        <v>615</v>
      </c>
      <c r="DU26" s="157" t="s">
        <v>616</v>
      </c>
      <c r="DV26" s="157" t="s">
        <v>617</v>
      </c>
      <c r="DW26" s="157" t="s">
        <v>618</v>
      </c>
      <c r="DX26" s="157" t="s">
        <v>619</v>
      </c>
      <c r="DY26" s="157" t="s">
        <v>620</v>
      </c>
      <c r="DZ26" s="157" t="s">
        <v>621</v>
      </c>
      <c r="EA26" s="157" t="s">
        <v>622</v>
      </c>
      <c r="EB26" s="157" t="s">
        <v>623</v>
      </c>
      <c r="EC26" s="157" t="s">
        <v>624</v>
      </c>
      <c r="ED26" s="157" t="s">
        <v>625</v>
      </c>
      <c r="EE26" s="157" t="s">
        <v>626</v>
      </c>
      <c r="EF26" s="157" t="s">
        <v>627</v>
      </c>
      <c r="EG26" s="157" t="s">
        <v>628</v>
      </c>
      <c r="EH26" s="157" t="s">
        <v>629</v>
      </c>
      <c r="EI26" s="157" t="s">
        <v>630</v>
      </c>
      <c r="EJ26" s="157" t="s">
        <v>631</v>
      </c>
      <c r="EK26" s="157" t="s">
        <v>632</v>
      </c>
      <c r="EL26" s="157" t="s">
        <v>633</v>
      </c>
      <c r="EM26" s="157" t="s">
        <v>634</v>
      </c>
      <c r="EN26" s="157" t="s">
        <v>635</v>
      </c>
      <c r="EO26" s="157" t="s">
        <v>636</v>
      </c>
      <c r="EP26" s="157" t="s">
        <v>637</v>
      </c>
      <c r="EQ26" s="157" t="s">
        <v>638</v>
      </c>
      <c r="ER26" s="157" t="s">
        <v>639</v>
      </c>
      <c r="ES26" s="157" t="s">
        <v>640</v>
      </c>
      <c r="ET26" s="157" t="s">
        <v>641</v>
      </c>
      <c r="EU26" s="157" t="s">
        <v>642</v>
      </c>
      <c r="EV26" s="157" t="s">
        <v>643</v>
      </c>
      <c r="EW26" s="157" t="s">
        <v>644</v>
      </c>
      <c r="EX26" s="157" t="s">
        <v>645</v>
      </c>
      <c r="EY26" s="157" t="s">
        <v>646</v>
      </c>
      <c r="EZ26" s="157" t="s">
        <v>647</v>
      </c>
    </row>
    <row r="27" spans="2:312" ht="27" customHeight="1">
      <c r="B27" s="524" t="s">
        <v>204</v>
      </c>
      <c r="C27" s="525"/>
      <c r="D27" s="563" t="s">
        <v>648</v>
      </c>
      <c r="E27" s="564"/>
      <c r="F27" s="564"/>
      <c r="G27" s="564"/>
      <c r="H27" s="564"/>
      <c r="I27" s="564"/>
      <c r="J27" s="564"/>
      <c r="K27" s="564"/>
      <c r="L27" s="564"/>
      <c r="M27" s="564"/>
      <c r="N27" s="564"/>
      <c r="O27" s="564"/>
      <c r="P27" s="564"/>
      <c r="Q27" s="564"/>
      <c r="R27" s="564"/>
      <c r="S27" s="564"/>
      <c r="T27" s="564"/>
      <c r="U27" s="564"/>
      <c r="V27" s="564"/>
      <c r="W27" s="564"/>
      <c r="X27" s="564"/>
      <c r="Y27" s="564"/>
      <c r="Z27" s="564"/>
      <c r="AA27" s="564"/>
      <c r="AB27" s="564"/>
      <c r="AC27" s="564"/>
      <c r="AD27" s="564"/>
      <c r="AE27" s="565"/>
      <c r="AF27" s="563" t="s">
        <v>649</v>
      </c>
      <c r="AG27" s="564"/>
      <c r="AH27" s="564"/>
      <c r="AI27" s="564"/>
      <c r="AJ27" s="564"/>
      <c r="AK27" s="564"/>
      <c r="AL27" s="564"/>
      <c r="AM27" s="564"/>
      <c r="AN27" s="564"/>
      <c r="AO27" s="564"/>
      <c r="AP27" s="564"/>
      <c r="AQ27" s="565"/>
      <c r="AR27" s="563" t="s">
        <v>650</v>
      </c>
      <c r="AS27" s="564"/>
      <c r="AT27" s="564"/>
      <c r="AU27" s="564"/>
      <c r="AV27" s="564"/>
      <c r="AW27" s="564"/>
      <c r="AX27" s="564"/>
      <c r="AY27" s="564"/>
      <c r="AZ27" s="564"/>
      <c r="BA27" s="564"/>
      <c r="BB27" s="564"/>
      <c r="BC27" s="565"/>
      <c r="BD27" s="563" t="s">
        <v>651</v>
      </c>
      <c r="BE27" s="564"/>
      <c r="BF27" s="564"/>
      <c r="BG27" s="564"/>
      <c r="BH27" s="564"/>
      <c r="BI27" s="564"/>
      <c r="BJ27" s="564"/>
      <c r="BK27" s="564"/>
      <c r="BL27" s="564"/>
      <c r="BM27" s="564"/>
      <c r="BN27" s="564"/>
      <c r="BO27" s="565"/>
      <c r="BP27" s="566" t="s">
        <v>652</v>
      </c>
      <c r="BQ27" s="566"/>
      <c r="BR27" s="566"/>
      <c r="BS27" s="566"/>
      <c r="BT27" s="566"/>
      <c r="BU27" s="566"/>
      <c r="BV27" s="566"/>
      <c r="BW27" s="566"/>
      <c r="BX27" s="566"/>
      <c r="BY27" s="566"/>
      <c r="BZ27" s="566"/>
      <c r="CA27" s="566"/>
      <c r="CB27" s="563" t="s">
        <v>653</v>
      </c>
      <c r="CC27" s="564"/>
      <c r="CD27" s="564"/>
      <c r="CE27" s="564"/>
      <c r="CF27" s="564"/>
      <c r="CG27" s="564"/>
      <c r="CH27" s="564"/>
      <c r="CI27" s="564"/>
      <c r="CJ27" s="564"/>
      <c r="CK27" s="564"/>
      <c r="CL27" s="564"/>
      <c r="CM27" s="564"/>
      <c r="CN27" s="564"/>
      <c r="CO27" s="564"/>
      <c r="CP27" s="564"/>
      <c r="CQ27" s="564"/>
      <c r="CR27" s="564"/>
      <c r="CS27" s="564"/>
      <c r="CT27" s="564"/>
      <c r="CU27" s="564"/>
      <c r="CV27" s="564"/>
      <c r="CW27" s="564"/>
      <c r="CX27" s="564"/>
      <c r="CY27" s="564"/>
      <c r="CZ27" s="564"/>
      <c r="DA27" s="564"/>
      <c r="DB27" s="564"/>
      <c r="DC27" s="565"/>
      <c r="DD27" s="563" t="s">
        <v>654</v>
      </c>
      <c r="DE27" s="564"/>
      <c r="DF27" s="564"/>
      <c r="DG27" s="564"/>
      <c r="DH27" s="564"/>
      <c r="DI27" s="564"/>
      <c r="DJ27" s="564"/>
      <c r="DK27" s="564"/>
      <c r="DL27" s="564"/>
      <c r="DM27" s="564"/>
      <c r="DN27" s="564"/>
      <c r="DO27" s="565"/>
      <c r="DP27" s="563" t="s">
        <v>655</v>
      </c>
      <c r="DQ27" s="564"/>
      <c r="DR27" s="564"/>
      <c r="DS27" s="564"/>
      <c r="DT27" s="564"/>
      <c r="DU27" s="564"/>
      <c r="DV27" s="564"/>
      <c r="DW27" s="564"/>
      <c r="DX27" s="564"/>
      <c r="DY27" s="564"/>
      <c r="DZ27" s="564"/>
      <c r="EA27" s="565"/>
      <c r="EB27" s="563" t="s">
        <v>656</v>
      </c>
      <c r="EC27" s="564"/>
      <c r="ED27" s="564"/>
      <c r="EE27" s="564"/>
      <c r="EF27" s="564"/>
      <c r="EG27" s="564"/>
      <c r="EH27" s="564"/>
      <c r="EI27" s="564"/>
      <c r="EJ27" s="564"/>
      <c r="EK27" s="564"/>
      <c r="EL27" s="564"/>
      <c r="EM27" s="565"/>
      <c r="EN27" s="566" t="s">
        <v>657</v>
      </c>
      <c r="EO27" s="566"/>
      <c r="EP27" s="566"/>
      <c r="EQ27" s="566"/>
      <c r="ER27" s="566"/>
      <c r="ES27" s="566"/>
      <c r="ET27" s="566"/>
      <c r="EU27" s="566"/>
      <c r="EV27" s="566"/>
      <c r="EW27" s="566"/>
      <c r="EX27" s="566"/>
      <c r="EY27" s="566"/>
      <c r="EZ27" s="567" t="s">
        <v>663</v>
      </c>
    </row>
    <row r="28" spans="2:312" s="52" customFormat="1" ht="27" customHeight="1">
      <c r="B28" s="526"/>
      <c r="C28" s="527"/>
      <c r="D28" s="539" t="s">
        <v>225</v>
      </c>
      <c r="E28" s="540"/>
      <c r="F28" s="540"/>
      <c r="G28" s="541"/>
      <c r="H28" s="539" t="s">
        <v>658</v>
      </c>
      <c r="I28" s="541"/>
      <c r="J28" s="519" t="s">
        <v>231</v>
      </c>
      <c r="K28" s="542" t="s">
        <v>234</v>
      </c>
      <c r="L28" s="548"/>
      <c r="M28" s="548"/>
      <c r="N28" s="536"/>
      <c r="O28" s="549" t="s">
        <v>237</v>
      </c>
      <c r="P28" s="539" t="s">
        <v>240</v>
      </c>
      <c r="Q28" s="540"/>
      <c r="R28" s="541"/>
      <c r="S28" s="543" t="s">
        <v>479</v>
      </c>
      <c r="T28" s="518" t="s">
        <v>480</v>
      </c>
      <c r="U28" s="552" t="s">
        <v>664</v>
      </c>
      <c r="V28" s="552"/>
      <c r="W28" s="539" t="s">
        <v>660</v>
      </c>
      <c r="X28" s="540"/>
      <c r="Y28" s="541"/>
      <c r="Z28" s="542" t="s">
        <v>661</v>
      </c>
      <c r="AA28" s="536"/>
      <c r="AB28" s="539" t="s">
        <v>483</v>
      </c>
      <c r="AC28" s="540"/>
      <c r="AD28" s="541"/>
      <c r="AE28" s="549" t="s">
        <v>662</v>
      </c>
      <c r="AF28" s="549" t="s">
        <v>484</v>
      </c>
      <c r="AG28" s="554" t="s">
        <v>228</v>
      </c>
      <c r="AH28" s="552" t="s">
        <v>477</v>
      </c>
      <c r="AI28" s="552"/>
      <c r="AJ28" s="552"/>
      <c r="AK28" s="552" t="s">
        <v>478</v>
      </c>
      <c r="AL28" s="518" t="s">
        <v>485</v>
      </c>
      <c r="AM28" s="552" t="s">
        <v>481</v>
      </c>
      <c r="AN28" s="542" t="s">
        <v>661</v>
      </c>
      <c r="AO28" s="536"/>
      <c r="AP28" s="144" t="s">
        <v>483</v>
      </c>
      <c r="AQ28" s="549" t="s">
        <v>662</v>
      </c>
      <c r="AR28" s="549" t="s">
        <v>484</v>
      </c>
      <c r="AS28" s="552" t="s">
        <v>228</v>
      </c>
      <c r="AT28" s="552" t="s">
        <v>477</v>
      </c>
      <c r="AU28" s="552"/>
      <c r="AV28" s="552"/>
      <c r="AW28" s="552" t="s">
        <v>478</v>
      </c>
      <c r="AX28" s="519" t="s">
        <v>485</v>
      </c>
      <c r="AY28" s="552" t="s">
        <v>481</v>
      </c>
      <c r="AZ28" s="542" t="s">
        <v>661</v>
      </c>
      <c r="BA28" s="536"/>
      <c r="BB28" s="144" t="s">
        <v>483</v>
      </c>
      <c r="BC28" s="549" t="s">
        <v>663</v>
      </c>
      <c r="BD28" s="549" t="s">
        <v>484</v>
      </c>
      <c r="BE28" s="554" t="s">
        <v>228</v>
      </c>
      <c r="BF28" s="552" t="s">
        <v>477</v>
      </c>
      <c r="BG28" s="552"/>
      <c r="BH28" s="552"/>
      <c r="BI28" s="552" t="s">
        <v>478</v>
      </c>
      <c r="BJ28" s="518" t="s">
        <v>485</v>
      </c>
      <c r="BK28" s="552" t="s">
        <v>481</v>
      </c>
      <c r="BL28" s="542" t="s">
        <v>661</v>
      </c>
      <c r="BM28" s="536"/>
      <c r="BN28" s="144" t="s">
        <v>483</v>
      </c>
      <c r="BO28" s="549" t="s">
        <v>663</v>
      </c>
      <c r="BP28" s="549" t="s">
        <v>484</v>
      </c>
      <c r="BQ28" s="550" t="s">
        <v>228</v>
      </c>
      <c r="BR28" s="552" t="s">
        <v>477</v>
      </c>
      <c r="BS28" s="552"/>
      <c r="BT28" s="552"/>
      <c r="BU28" s="550" t="s">
        <v>478</v>
      </c>
      <c r="BV28" s="551" t="s">
        <v>485</v>
      </c>
      <c r="BW28" s="550" t="s">
        <v>481</v>
      </c>
      <c r="BX28" s="542" t="s">
        <v>661</v>
      </c>
      <c r="BY28" s="536"/>
      <c r="BZ28" s="144" t="s">
        <v>483</v>
      </c>
      <c r="CA28" s="552" t="s">
        <v>662</v>
      </c>
      <c r="CB28" s="539" t="s">
        <v>225</v>
      </c>
      <c r="CC28" s="540"/>
      <c r="CD28" s="540"/>
      <c r="CE28" s="541"/>
      <c r="CF28" s="539" t="s">
        <v>658</v>
      </c>
      <c r="CG28" s="541"/>
      <c r="CH28" s="519" t="s">
        <v>231</v>
      </c>
      <c r="CI28" s="542" t="s">
        <v>234</v>
      </c>
      <c r="CJ28" s="548"/>
      <c r="CK28" s="548"/>
      <c r="CL28" s="536"/>
      <c r="CM28" s="549" t="s">
        <v>237</v>
      </c>
      <c r="CN28" s="539" t="s">
        <v>240</v>
      </c>
      <c r="CO28" s="540"/>
      <c r="CP28" s="541"/>
      <c r="CQ28" s="543" t="s">
        <v>479</v>
      </c>
      <c r="CR28" s="518" t="s">
        <v>480</v>
      </c>
      <c r="CS28" s="552" t="s">
        <v>664</v>
      </c>
      <c r="CT28" s="552"/>
      <c r="CU28" s="539" t="s">
        <v>660</v>
      </c>
      <c r="CV28" s="540"/>
      <c r="CW28" s="541"/>
      <c r="CX28" s="542" t="s">
        <v>661</v>
      </c>
      <c r="CY28" s="536"/>
      <c r="CZ28" s="539" t="s">
        <v>483</v>
      </c>
      <c r="DA28" s="540"/>
      <c r="DB28" s="541"/>
      <c r="DC28" s="549" t="s">
        <v>662</v>
      </c>
      <c r="DD28" s="549" t="s">
        <v>484</v>
      </c>
      <c r="DE28" s="554" t="s">
        <v>228</v>
      </c>
      <c r="DF28" s="552" t="s">
        <v>477</v>
      </c>
      <c r="DG28" s="552"/>
      <c r="DH28" s="552"/>
      <c r="DI28" s="552" t="s">
        <v>478</v>
      </c>
      <c r="DJ28" s="518" t="s">
        <v>485</v>
      </c>
      <c r="DK28" s="552" t="s">
        <v>481</v>
      </c>
      <c r="DL28" s="542" t="s">
        <v>661</v>
      </c>
      <c r="DM28" s="536"/>
      <c r="DN28" s="144" t="s">
        <v>483</v>
      </c>
      <c r="DO28" s="549" t="s">
        <v>662</v>
      </c>
      <c r="DP28" s="549" t="s">
        <v>484</v>
      </c>
      <c r="DQ28" s="552" t="s">
        <v>228</v>
      </c>
      <c r="DR28" s="552" t="s">
        <v>477</v>
      </c>
      <c r="DS28" s="552"/>
      <c r="DT28" s="552"/>
      <c r="DU28" s="552" t="s">
        <v>478</v>
      </c>
      <c r="DV28" s="519" t="s">
        <v>485</v>
      </c>
      <c r="DW28" s="552" t="s">
        <v>481</v>
      </c>
      <c r="DX28" s="542" t="s">
        <v>661</v>
      </c>
      <c r="DY28" s="536"/>
      <c r="DZ28" s="144" t="s">
        <v>483</v>
      </c>
      <c r="EA28" s="549" t="s">
        <v>663</v>
      </c>
      <c r="EB28" s="549" t="s">
        <v>484</v>
      </c>
      <c r="EC28" s="554" t="s">
        <v>228</v>
      </c>
      <c r="ED28" s="552" t="s">
        <v>477</v>
      </c>
      <c r="EE28" s="552"/>
      <c r="EF28" s="552"/>
      <c r="EG28" s="552" t="s">
        <v>478</v>
      </c>
      <c r="EH28" s="518" t="s">
        <v>485</v>
      </c>
      <c r="EI28" s="552" t="s">
        <v>481</v>
      </c>
      <c r="EJ28" s="542" t="s">
        <v>661</v>
      </c>
      <c r="EK28" s="536"/>
      <c r="EL28" s="144" t="s">
        <v>483</v>
      </c>
      <c r="EM28" s="549" t="s">
        <v>663</v>
      </c>
      <c r="EN28" s="549" t="s">
        <v>484</v>
      </c>
      <c r="EO28" s="550" t="s">
        <v>228</v>
      </c>
      <c r="EP28" s="552" t="s">
        <v>477</v>
      </c>
      <c r="EQ28" s="552"/>
      <c r="ER28" s="552"/>
      <c r="ES28" s="550" t="s">
        <v>478</v>
      </c>
      <c r="ET28" s="551" t="s">
        <v>485</v>
      </c>
      <c r="EU28" s="550" t="s">
        <v>481</v>
      </c>
      <c r="EV28" s="542" t="s">
        <v>661</v>
      </c>
      <c r="EW28" s="536"/>
      <c r="EX28" s="144" t="s">
        <v>483</v>
      </c>
      <c r="EY28" s="552" t="s">
        <v>662</v>
      </c>
      <c r="EZ28" s="568"/>
      <c r="FB28" s="46"/>
      <c r="FC28" s="46"/>
      <c r="FD28" s="46"/>
      <c r="FE28" s="46"/>
      <c r="FF28" s="46"/>
      <c r="FG28" s="46"/>
      <c r="FH28" s="46"/>
      <c r="FI28" s="46"/>
      <c r="FJ28" s="46"/>
      <c r="FK28" s="46"/>
      <c r="FL28" s="46"/>
      <c r="FM28" s="46"/>
      <c r="FN28" s="46"/>
      <c r="FO28" s="46"/>
      <c r="FP28" s="46"/>
      <c r="FQ28" s="46"/>
      <c r="FR28" s="46"/>
      <c r="FS28" s="46"/>
      <c r="FT28" s="46"/>
      <c r="FU28" s="46"/>
      <c r="FV28" s="46"/>
      <c r="FW28" s="46"/>
      <c r="FX28" s="46"/>
      <c r="FY28" s="46"/>
      <c r="FZ28" s="46"/>
      <c r="GA28" s="46"/>
      <c r="GB28" s="46"/>
      <c r="GC28" s="46"/>
      <c r="GD28" s="46"/>
      <c r="GE28" s="46"/>
      <c r="GF28" s="46"/>
      <c r="GG28" s="46"/>
      <c r="GH28" s="46"/>
      <c r="GI28" s="46"/>
      <c r="GJ28" s="46"/>
      <c r="GK28" s="46"/>
      <c r="GL28" s="46"/>
      <c r="GM28" s="46"/>
      <c r="GN28" s="46"/>
      <c r="GO28" s="46"/>
      <c r="GP28" s="46"/>
      <c r="GQ28" s="46"/>
      <c r="GR28" s="46"/>
      <c r="GS28" s="46"/>
      <c r="GT28" s="46"/>
      <c r="GU28" s="46"/>
      <c r="GV28" s="46"/>
      <c r="GW28" s="46"/>
      <c r="GX28" s="46"/>
      <c r="GY28" s="46"/>
      <c r="GZ28" s="46"/>
      <c r="HA28" s="46"/>
      <c r="HB28" s="46"/>
      <c r="HC28" s="46"/>
      <c r="HD28" s="46"/>
      <c r="HE28" s="46"/>
      <c r="HF28" s="46"/>
      <c r="HG28" s="46"/>
      <c r="HH28" s="46"/>
      <c r="HI28" s="46"/>
      <c r="HJ28" s="46"/>
      <c r="HK28" s="46"/>
      <c r="HL28" s="46"/>
      <c r="HM28" s="46"/>
      <c r="HN28" s="46"/>
      <c r="HO28" s="46"/>
      <c r="HP28" s="46"/>
      <c r="HQ28" s="46"/>
      <c r="HR28" s="46"/>
      <c r="HS28" s="46"/>
      <c r="HT28" s="46"/>
      <c r="HU28" s="46"/>
      <c r="HV28" s="46"/>
      <c r="HW28" s="46"/>
      <c r="HX28" s="46"/>
      <c r="HY28" s="46"/>
      <c r="HZ28" s="46"/>
      <c r="IA28" s="46"/>
      <c r="IB28" s="46"/>
      <c r="IC28" s="46"/>
      <c r="ID28" s="46"/>
      <c r="IE28" s="46"/>
      <c r="IF28" s="46"/>
      <c r="IG28" s="46"/>
      <c r="IH28" s="46"/>
      <c r="II28" s="46"/>
      <c r="IJ28" s="46"/>
      <c r="IK28" s="46"/>
      <c r="IL28" s="46"/>
      <c r="IM28" s="46"/>
      <c r="IN28" s="46"/>
      <c r="IO28" s="46"/>
      <c r="IP28" s="46"/>
      <c r="IQ28" s="46"/>
      <c r="IR28" s="46"/>
      <c r="IS28" s="46"/>
      <c r="IT28" s="46"/>
      <c r="IU28" s="46"/>
      <c r="IV28" s="46"/>
      <c r="IW28" s="46"/>
      <c r="IX28" s="46"/>
      <c r="IY28" s="46"/>
      <c r="IZ28" s="46"/>
      <c r="JA28" s="46"/>
      <c r="JB28" s="46"/>
      <c r="JC28" s="46"/>
      <c r="JD28" s="46"/>
      <c r="JE28" s="46"/>
      <c r="JF28" s="46"/>
      <c r="JG28" s="46"/>
      <c r="JH28" s="46"/>
      <c r="JI28" s="46"/>
      <c r="JJ28" s="46"/>
      <c r="JK28" s="46"/>
      <c r="JL28" s="46"/>
      <c r="JM28" s="46"/>
      <c r="JN28" s="46"/>
      <c r="JO28" s="46"/>
      <c r="JP28" s="46"/>
      <c r="JQ28" s="46"/>
      <c r="JR28" s="46"/>
      <c r="JS28" s="46"/>
      <c r="JT28" s="46"/>
      <c r="JU28" s="46"/>
      <c r="JV28" s="46"/>
      <c r="JW28" s="46"/>
      <c r="JX28" s="46"/>
      <c r="JY28" s="46"/>
      <c r="JZ28" s="46"/>
      <c r="KA28" s="46"/>
      <c r="KB28" s="46"/>
      <c r="KC28" s="46"/>
      <c r="KD28" s="46"/>
      <c r="KE28" s="46"/>
      <c r="KF28" s="46"/>
      <c r="KG28" s="46"/>
      <c r="KH28" s="46"/>
      <c r="KI28" s="46"/>
      <c r="KJ28" s="46"/>
      <c r="KK28" s="46"/>
      <c r="KL28" s="46"/>
      <c r="KM28" s="46"/>
      <c r="KN28" s="46"/>
      <c r="KO28" s="46"/>
      <c r="KP28" s="46"/>
      <c r="KQ28" s="46"/>
      <c r="KR28" s="46"/>
      <c r="KS28" s="46"/>
      <c r="KT28" s="46"/>
      <c r="KU28" s="46"/>
      <c r="KV28" s="46"/>
      <c r="KW28" s="46"/>
      <c r="KX28" s="46"/>
      <c r="KY28" s="46"/>
      <c r="KZ28" s="46"/>
    </row>
    <row r="29" spans="2:312" s="58" customFormat="1" ht="51" customHeight="1">
      <c r="B29" s="526"/>
      <c r="C29" s="527"/>
      <c r="D29" s="158" t="s">
        <v>665</v>
      </c>
      <c r="E29" s="158" t="s">
        <v>666</v>
      </c>
      <c r="F29" s="158" t="s">
        <v>667</v>
      </c>
      <c r="G29" s="158" t="s">
        <v>668</v>
      </c>
      <c r="H29" s="158" t="s">
        <v>669</v>
      </c>
      <c r="I29" s="158" t="s">
        <v>670</v>
      </c>
      <c r="J29" s="520"/>
      <c r="K29" s="158" t="s">
        <v>671</v>
      </c>
      <c r="L29" s="158" t="s">
        <v>672</v>
      </c>
      <c r="M29" s="158" t="s">
        <v>673</v>
      </c>
      <c r="N29" s="158" t="s">
        <v>674</v>
      </c>
      <c r="O29" s="550"/>
      <c r="P29" s="158" t="s">
        <v>675</v>
      </c>
      <c r="Q29" s="353" t="s">
        <v>676</v>
      </c>
      <c r="R29" s="158" t="s">
        <v>677</v>
      </c>
      <c r="S29" s="544"/>
      <c r="T29" s="518"/>
      <c r="U29" s="353" t="s">
        <v>678</v>
      </c>
      <c r="V29" s="158" t="s">
        <v>679</v>
      </c>
      <c r="W29" s="158" t="s">
        <v>680</v>
      </c>
      <c r="X29" s="158" t="s">
        <v>681</v>
      </c>
      <c r="Y29" s="158" t="s">
        <v>674</v>
      </c>
      <c r="Z29" s="353" t="s">
        <v>386</v>
      </c>
      <c r="AA29" s="353" t="s">
        <v>387</v>
      </c>
      <c r="AB29" s="145" t="s">
        <v>682</v>
      </c>
      <c r="AC29" s="158" t="s">
        <v>683</v>
      </c>
      <c r="AD29" s="158" t="s">
        <v>674</v>
      </c>
      <c r="AE29" s="550"/>
      <c r="AF29" s="550"/>
      <c r="AG29" s="555"/>
      <c r="AH29" s="353" t="s">
        <v>231</v>
      </c>
      <c r="AI29" s="353" t="s">
        <v>234</v>
      </c>
      <c r="AJ29" s="158" t="s">
        <v>487</v>
      </c>
      <c r="AK29" s="552"/>
      <c r="AL29" s="518"/>
      <c r="AM29" s="552"/>
      <c r="AN29" s="353" t="s">
        <v>386</v>
      </c>
      <c r="AO29" s="353" t="s">
        <v>387</v>
      </c>
      <c r="AP29" s="145" t="s">
        <v>682</v>
      </c>
      <c r="AQ29" s="550"/>
      <c r="AR29" s="550"/>
      <c r="AS29" s="552"/>
      <c r="AT29" s="353" t="s">
        <v>231</v>
      </c>
      <c r="AU29" s="353" t="s">
        <v>234</v>
      </c>
      <c r="AV29" s="158" t="s">
        <v>487</v>
      </c>
      <c r="AW29" s="552"/>
      <c r="AX29" s="520"/>
      <c r="AY29" s="552"/>
      <c r="AZ29" s="353" t="s">
        <v>386</v>
      </c>
      <c r="BA29" s="353" t="s">
        <v>387</v>
      </c>
      <c r="BB29" s="145" t="s">
        <v>682</v>
      </c>
      <c r="BC29" s="550"/>
      <c r="BD29" s="550"/>
      <c r="BE29" s="555"/>
      <c r="BF29" s="353" t="s">
        <v>231</v>
      </c>
      <c r="BG29" s="353" t="s">
        <v>234</v>
      </c>
      <c r="BH29" s="158" t="s">
        <v>487</v>
      </c>
      <c r="BI29" s="552"/>
      <c r="BJ29" s="518"/>
      <c r="BK29" s="552"/>
      <c r="BL29" s="353" t="s">
        <v>386</v>
      </c>
      <c r="BM29" s="353" t="s">
        <v>387</v>
      </c>
      <c r="BN29" s="145" t="s">
        <v>682</v>
      </c>
      <c r="BO29" s="550"/>
      <c r="BP29" s="550"/>
      <c r="BQ29" s="552"/>
      <c r="BR29" s="353" t="s">
        <v>231</v>
      </c>
      <c r="BS29" s="353" t="s">
        <v>234</v>
      </c>
      <c r="BT29" s="158" t="s">
        <v>487</v>
      </c>
      <c r="BU29" s="552"/>
      <c r="BV29" s="520"/>
      <c r="BW29" s="552"/>
      <c r="BX29" s="353" t="s">
        <v>386</v>
      </c>
      <c r="BY29" s="353" t="s">
        <v>387</v>
      </c>
      <c r="BZ29" s="145" t="s">
        <v>682</v>
      </c>
      <c r="CA29" s="552"/>
      <c r="CB29" s="158" t="s">
        <v>665</v>
      </c>
      <c r="CC29" s="158" t="s">
        <v>666</v>
      </c>
      <c r="CD29" s="158" t="s">
        <v>667</v>
      </c>
      <c r="CE29" s="158" t="s">
        <v>668</v>
      </c>
      <c r="CF29" s="158" t="s">
        <v>669</v>
      </c>
      <c r="CG29" s="158" t="s">
        <v>670</v>
      </c>
      <c r="CH29" s="520"/>
      <c r="CI29" s="158" t="s">
        <v>671</v>
      </c>
      <c r="CJ29" s="158" t="s">
        <v>672</v>
      </c>
      <c r="CK29" s="158" t="s">
        <v>673</v>
      </c>
      <c r="CL29" s="158" t="s">
        <v>674</v>
      </c>
      <c r="CM29" s="550"/>
      <c r="CN29" s="158" t="s">
        <v>675</v>
      </c>
      <c r="CO29" s="353" t="s">
        <v>676</v>
      </c>
      <c r="CP29" s="158" t="s">
        <v>677</v>
      </c>
      <c r="CQ29" s="544"/>
      <c r="CR29" s="518"/>
      <c r="CS29" s="353" t="s">
        <v>678</v>
      </c>
      <c r="CT29" s="158" t="s">
        <v>679</v>
      </c>
      <c r="CU29" s="158" t="s">
        <v>680</v>
      </c>
      <c r="CV29" s="158" t="s">
        <v>681</v>
      </c>
      <c r="CW29" s="158" t="s">
        <v>674</v>
      </c>
      <c r="CX29" s="353" t="s">
        <v>386</v>
      </c>
      <c r="CY29" s="353" t="s">
        <v>387</v>
      </c>
      <c r="CZ29" s="145" t="s">
        <v>682</v>
      </c>
      <c r="DA29" s="158" t="s">
        <v>683</v>
      </c>
      <c r="DB29" s="158" t="s">
        <v>674</v>
      </c>
      <c r="DC29" s="550"/>
      <c r="DD29" s="550"/>
      <c r="DE29" s="555"/>
      <c r="DF29" s="353" t="s">
        <v>231</v>
      </c>
      <c r="DG29" s="353" t="s">
        <v>234</v>
      </c>
      <c r="DH29" s="158" t="s">
        <v>487</v>
      </c>
      <c r="DI29" s="552"/>
      <c r="DJ29" s="518"/>
      <c r="DK29" s="552"/>
      <c r="DL29" s="353" t="s">
        <v>386</v>
      </c>
      <c r="DM29" s="353" t="s">
        <v>387</v>
      </c>
      <c r="DN29" s="145" t="s">
        <v>682</v>
      </c>
      <c r="DO29" s="550"/>
      <c r="DP29" s="550"/>
      <c r="DQ29" s="552"/>
      <c r="DR29" s="353" t="s">
        <v>231</v>
      </c>
      <c r="DS29" s="353" t="s">
        <v>234</v>
      </c>
      <c r="DT29" s="158" t="s">
        <v>487</v>
      </c>
      <c r="DU29" s="552"/>
      <c r="DV29" s="520"/>
      <c r="DW29" s="552"/>
      <c r="DX29" s="353" t="s">
        <v>386</v>
      </c>
      <c r="DY29" s="353" t="s">
        <v>387</v>
      </c>
      <c r="DZ29" s="145" t="s">
        <v>682</v>
      </c>
      <c r="EA29" s="550"/>
      <c r="EB29" s="550"/>
      <c r="EC29" s="555"/>
      <c r="ED29" s="353" t="s">
        <v>231</v>
      </c>
      <c r="EE29" s="353" t="s">
        <v>234</v>
      </c>
      <c r="EF29" s="158" t="s">
        <v>487</v>
      </c>
      <c r="EG29" s="552"/>
      <c r="EH29" s="518"/>
      <c r="EI29" s="552"/>
      <c r="EJ29" s="353" t="s">
        <v>386</v>
      </c>
      <c r="EK29" s="353" t="s">
        <v>387</v>
      </c>
      <c r="EL29" s="145" t="s">
        <v>682</v>
      </c>
      <c r="EM29" s="550"/>
      <c r="EN29" s="550"/>
      <c r="EO29" s="552"/>
      <c r="EP29" s="353" t="s">
        <v>231</v>
      </c>
      <c r="EQ29" s="353" t="s">
        <v>234</v>
      </c>
      <c r="ER29" s="158" t="s">
        <v>487</v>
      </c>
      <c r="ES29" s="552"/>
      <c r="ET29" s="520"/>
      <c r="EU29" s="552"/>
      <c r="EV29" s="353" t="s">
        <v>386</v>
      </c>
      <c r="EW29" s="353" t="s">
        <v>387</v>
      </c>
      <c r="EX29" s="145" t="s">
        <v>682</v>
      </c>
      <c r="EY29" s="552"/>
      <c r="EZ29" s="569"/>
      <c r="FB29" s="46"/>
      <c r="FC29" s="46"/>
      <c r="FD29" s="46"/>
      <c r="FE29" s="46"/>
      <c r="FF29" s="46"/>
      <c r="FG29" s="46"/>
      <c r="FH29" s="46"/>
      <c r="FI29" s="46"/>
      <c r="FJ29" s="46"/>
      <c r="FK29" s="46"/>
      <c r="FL29" s="46"/>
      <c r="FM29" s="46"/>
      <c r="FN29" s="46"/>
      <c r="FO29" s="46"/>
      <c r="FP29" s="46"/>
      <c r="FQ29" s="46"/>
      <c r="FR29" s="46"/>
      <c r="FS29" s="46"/>
      <c r="FT29" s="46"/>
      <c r="FU29" s="46"/>
      <c r="FV29" s="46"/>
      <c r="FW29" s="46"/>
      <c r="FX29" s="46"/>
      <c r="FY29" s="46"/>
      <c r="FZ29" s="46"/>
      <c r="GA29" s="46"/>
      <c r="GB29" s="46"/>
      <c r="GC29" s="46"/>
      <c r="GD29" s="46"/>
      <c r="GE29" s="46"/>
      <c r="GF29" s="46"/>
      <c r="GG29" s="46"/>
      <c r="GH29" s="46"/>
      <c r="GI29" s="46"/>
      <c r="GJ29" s="46"/>
      <c r="GK29" s="46"/>
      <c r="GL29" s="46"/>
      <c r="GM29" s="46"/>
      <c r="GN29" s="46"/>
      <c r="GO29" s="46"/>
      <c r="GP29" s="46"/>
      <c r="GQ29" s="46"/>
      <c r="GR29" s="46"/>
      <c r="GS29" s="46"/>
      <c r="GT29" s="46"/>
      <c r="GU29" s="46"/>
      <c r="GV29" s="46"/>
      <c r="GW29" s="46"/>
      <c r="GX29" s="46"/>
      <c r="GY29" s="46"/>
      <c r="GZ29" s="46"/>
      <c r="HA29" s="46"/>
      <c r="HB29" s="46"/>
      <c r="HC29" s="46"/>
      <c r="HD29" s="46"/>
      <c r="HE29" s="46"/>
      <c r="HF29" s="46"/>
      <c r="HG29" s="46"/>
      <c r="HH29" s="46"/>
      <c r="HI29" s="46"/>
      <c r="HJ29" s="46"/>
      <c r="HK29" s="46"/>
      <c r="HL29" s="46"/>
      <c r="HM29" s="46"/>
      <c r="HN29" s="46"/>
      <c r="HO29" s="46"/>
      <c r="HP29" s="46"/>
      <c r="HQ29" s="46"/>
      <c r="HR29" s="46"/>
      <c r="HS29" s="46"/>
      <c r="HT29" s="46"/>
      <c r="HU29" s="46"/>
      <c r="HV29" s="46"/>
      <c r="HW29" s="46"/>
      <c r="HX29" s="46"/>
      <c r="HY29" s="46"/>
      <c r="HZ29" s="46"/>
      <c r="IA29" s="46"/>
      <c r="IB29" s="46"/>
      <c r="IC29" s="46"/>
      <c r="ID29" s="46"/>
      <c r="IE29" s="46"/>
      <c r="IF29" s="46"/>
      <c r="IG29" s="46"/>
      <c r="IH29" s="46"/>
      <c r="II29" s="46"/>
      <c r="IJ29" s="46"/>
      <c r="IK29" s="46"/>
      <c r="IL29" s="46"/>
      <c r="IM29" s="46"/>
      <c r="IN29" s="46"/>
      <c r="IO29" s="46"/>
      <c r="IP29" s="46"/>
      <c r="IQ29" s="46"/>
      <c r="IR29" s="46"/>
      <c r="IS29" s="46"/>
      <c r="IT29" s="46"/>
      <c r="IU29" s="46"/>
      <c r="IV29" s="46"/>
      <c r="IW29" s="46"/>
      <c r="IX29" s="46"/>
      <c r="IY29" s="46"/>
      <c r="IZ29" s="46"/>
      <c r="JA29" s="46"/>
      <c r="JB29" s="46"/>
      <c r="JC29" s="46"/>
      <c r="JD29" s="46"/>
      <c r="JE29" s="46"/>
      <c r="JF29" s="46"/>
      <c r="JG29" s="46"/>
      <c r="JH29" s="46"/>
      <c r="JI29" s="46"/>
      <c r="JJ29" s="46"/>
      <c r="JK29" s="46"/>
      <c r="JL29" s="46"/>
      <c r="JM29" s="46"/>
      <c r="JN29" s="46"/>
      <c r="JO29" s="46"/>
      <c r="JP29" s="46"/>
      <c r="JQ29" s="46"/>
      <c r="JR29" s="46"/>
      <c r="JS29" s="46"/>
      <c r="JT29" s="46"/>
      <c r="JU29" s="46"/>
      <c r="JV29" s="46"/>
      <c r="JW29" s="46"/>
      <c r="JX29" s="46"/>
      <c r="JY29" s="46"/>
      <c r="JZ29" s="46"/>
      <c r="KA29" s="46"/>
      <c r="KB29" s="46"/>
      <c r="KC29" s="46"/>
      <c r="KD29" s="46"/>
      <c r="KE29" s="46"/>
      <c r="KF29" s="46"/>
      <c r="KG29" s="46"/>
      <c r="KH29" s="46"/>
      <c r="KI29" s="46"/>
      <c r="KJ29" s="46"/>
      <c r="KK29" s="46"/>
      <c r="KL29" s="46"/>
      <c r="KM29" s="46"/>
      <c r="KN29" s="46"/>
      <c r="KO29" s="46"/>
      <c r="KP29" s="46"/>
      <c r="KQ29" s="46"/>
      <c r="KR29" s="46"/>
      <c r="KS29" s="46"/>
      <c r="KT29" s="46"/>
      <c r="KU29" s="46"/>
      <c r="KV29" s="46"/>
      <c r="KW29" s="46"/>
      <c r="KX29" s="46"/>
      <c r="KY29" s="46"/>
      <c r="KZ29" s="46"/>
    </row>
    <row r="30" spans="2:312">
      <c r="B30" s="528"/>
      <c r="C30" s="529"/>
      <c r="D30" s="159" t="s">
        <v>489</v>
      </c>
      <c r="E30" s="159" t="s">
        <v>489</v>
      </c>
      <c r="F30" s="159" t="s">
        <v>489</v>
      </c>
      <c r="G30" s="159" t="s">
        <v>489</v>
      </c>
      <c r="H30" s="159" t="s">
        <v>489</v>
      </c>
      <c r="I30" s="159" t="s">
        <v>489</v>
      </c>
      <c r="J30" s="159" t="s">
        <v>489</v>
      </c>
      <c r="K30" s="159" t="s">
        <v>489</v>
      </c>
      <c r="L30" s="159" t="s">
        <v>489</v>
      </c>
      <c r="M30" s="159" t="s">
        <v>489</v>
      </c>
      <c r="N30" s="159" t="s">
        <v>489</v>
      </c>
      <c r="O30" s="159" t="s">
        <v>489</v>
      </c>
      <c r="P30" s="159" t="s">
        <v>489</v>
      </c>
      <c r="Q30" s="159"/>
      <c r="R30" s="159" t="s">
        <v>489</v>
      </c>
      <c r="S30" s="159" t="s">
        <v>489</v>
      </c>
      <c r="T30" s="159" t="s">
        <v>489</v>
      </c>
      <c r="U30" s="159" t="s">
        <v>489</v>
      </c>
      <c r="V30" s="159"/>
      <c r="W30" s="159" t="s">
        <v>489</v>
      </c>
      <c r="X30" s="159" t="s">
        <v>489</v>
      </c>
      <c r="Y30" s="159" t="s">
        <v>489</v>
      </c>
      <c r="Z30" s="159" t="s">
        <v>489</v>
      </c>
      <c r="AA30" s="159" t="s">
        <v>489</v>
      </c>
      <c r="AB30" s="159" t="s">
        <v>489</v>
      </c>
      <c r="AC30" s="159" t="s">
        <v>489</v>
      </c>
      <c r="AD30" s="159" t="s">
        <v>489</v>
      </c>
      <c r="AE30" s="159" t="s">
        <v>489</v>
      </c>
      <c r="AF30" s="159" t="s">
        <v>489</v>
      </c>
      <c r="AG30" s="159" t="s">
        <v>489</v>
      </c>
      <c r="AH30" s="159" t="s">
        <v>489</v>
      </c>
      <c r="AI30" s="159" t="s">
        <v>489</v>
      </c>
      <c r="AJ30" s="159" t="s">
        <v>489</v>
      </c>
      <c r="AK30" s="159" t="s">
        <v>489</v>
      </c>
      <c r="AL30" s="159" t="s">
        <v>489</v>
      </c>
      <c r="AM30" s="159" t="s">
        <v>489</v>
      </c>
      <c r="AN30" s="159" t="s">
        <v>489</v>
      </c>
      <c r="AO30" s="159" t="s">
        <v>489</v>
      </c>
      <c r="AP30" s="159" t="s">
        <v>489</v>
      </c>
      <c r="AQ30" s="159" t="s">
        <v>489</v>
      </c>
      <c r="AR30" s="159" t="s">
        <v>489</v>
      </c>
      <c r="AS30" s="159" t="s">
        <v>489</v>
      </c>
      <c r="AT30" s="159" t="s">
        <v>489</v>
      </c>
      <c r="AU30" s="159" t="s">
        <v>489</v>
      </c>
      <c r="AV30" s="159" t="s">
        <v>489</v>
      </c>
      <c r="AW30" s="159" t="s">
        <v>489</v>
      </c>
      <c r="AX30" s="159" t="s">
        <v>489</v>
      </c>
      <c r="AY30" s="159" t="s">
        <v>489</v>
      </c>
      <c r="AZ30" s="159" t="s">
        <v>489</v>
      </c>
      <c r="BA30" s="159" t="s">
        <v>489</v>
      </c>
      <c r="BB30" s="159" t="s">
        <v>489</v>
      </c>
      <c r="BC30" s="159" t="s">
        <v>489</v>
      </c>
      <c r="BD30" s="159" t="s">
        <v>489</v>
      </c>
      <c r="BE30" s="159" t="s">
        <v>489</v>
      </c>
      <c r="BF30" s="159" t="s">
        <v>489</v>
      </c>
      <c r="BG30" s="159" t="s">
        <v>489</v>
      </c>
      <c r="BH30" s="159" t="s">
        <v>489</v>
      </c>
      <c r="BI30" s="159" t="s">
        <v>489</v>
      </c>
      <c r="BJ30" s="159" t="s">
        <v>489</v>
      </c>
      <c r="BK30" s="159" t="s">
        <v>489</v>
      </c>
      <c r="BL30" s="159" t="s">
        <v>489</v>
      </c>
      <c r="BM30" s="159" t="s">
        <v>489</v>
      </c>
      <c r="BN30" s="159" t="s">
        <v>489</v>
      </c>
      <c r="BO30" s="159" t="s">
        <v>489</v>
      </c>
      <c r="BP30" s="159" t="s">
        <v>489</v>
      </c>
      <c r="BQ30" s="159" t="s">
        <v>489</v>
      </c>
      <c r="BR30" s="159" t="s">
        <v>489</v>
      </c>
      <c r="BS30" s="159" t="s">
        <v>490</v>
      </c>
      <c r="BT30" s="159" t="s">
        <v>490</v>
      </c>
      <c r="BU30" s="159" t="s">
        <v>489</v>
      </c>
      <c r="BV30" s="159" t="s">
        <v>489</v>
      </c>
      <c r="BW30" s="159" t="s">
        <v>489</v>
      </c>
      <c r="BX30" s="159" t="s">
        <v>489</v>
      </c>
      <c r="BY30" s="159" t="s">
        <v>489</v>
      </c>
      <c r="BZ30" s="159" t="s">
        <v>489</v>
      </c>
      <c r="CA30" s="159" t="s">
        <v>489</v>
      </c>
      <c r="CB30" s="159" t="s">
        <v>489</v>
      </c>
      <c r="CC30" s="159" t="s">
        <v>489</v>
      </c>
      <c r="CD30" s="159" t="s">
        <v>489</v>
      </c>
      <c r="CE30" s="159" t="s">
        <v>489</v>
      </c>
      <c r="CF30" s="159" t="s">
        <v>489</v>
      </c>
      <c r="CG30" s="159" t="s">
        <v>489</v>
      </c>
      <c r="CH30" s="159" t="s">
        <v>489</v>
      </c>
      <c r="CI30" s="159" t="s">
        <v>489</v>
      </c>
      <c r="CJ30" s="159" t="s">
        <v>489</v>
      </c>
      <c r="CK30" s="159" t="s">
        <v>489</v>
      </c>
      <c r="CL30" s="159" t="s">
        <v>489</v>
      </c>
      <c r="CM30" s="159" t="s">
        <v>489</v>
      </c>
      <c r="CN30" s="159" t="s">
        <v>489</v>
      </c>
      <c r="CO30" s="159" t="s">
        <v>489</v>
      </c>
      <c r="CP30" s="159" t="s">
        <v>489</v>
      </c>
      <c r="CQ30" s="159" t="s">
        <v>489</v>
      </c>
      <c r="CR30" s="159" t="s">
        <v>489</v>
      </c>
      <c r="CS30" s="159" t="s">
        <v>489</v>
      </c>
      <c r="CT30" s="159"/>
      <c r="CU30" s="159" t="s">
        <v>489</v>
      </c>
      <c r="CV30" s="159" t="s">
        <v>489</v>
      </c>
      <c r="CW30" s="159" t="s">
        <v>489</v>
      </c>
      <c r="CX30" s="159" t="s">
        <v>489</v>
      </c>
      <c r="CY30" s="159" t="s">
        <v>489</v>
      </c>
      <c r="CZ30" s="159" t="s">
        <v>489</v>
      </c>
      <c r="DA30" s="159" t="s">
        <v>489</v>
      </c>
      <c r="DB30" s="159" t="s">
        <v>489</v>
      </c>
      <c r="DC30" s="159" t="s">
        <v>489</v>
      </c>
      <c r="DD30" s="159" t="s">
        <v>489</v>
      </c>
      <c r="DE30" s="159" t="s">
        <v>489</v>
      </c>
      <c r="DF30" s="159" t="s">
        <v>489</v>
      </c>
      <c r="DG30" s="159" t="s">
        <v>489</v>
      </c>
      <c r="DH30" s="159" t="s">
        <v>489</v>
      </c>
      <c r="DI30" s="159" t="s">
        <v>489</v>
      </c>
      <c r="DJ30" s="159" t="s">
        <v>489</v>
      </c>
      <c r="DK30" s="159" t="s">
        <v>489</v>
      </c>
      <c r="DL30" s="159" t="s">
        <v>489</v>
      </c>
      <c r="DM30" s="159" t="s">
        <v>489</v>
      </c>
      <c r="DN30" s="159" t="s">
        <v>489</v>
      </c>
      <c r="DO30" s="159" t="s">
        <v>489</v>
      </c>
      <c r="DP30" s="159" t="s">
        <v>489</v>
      </c>
      <c r="DQ30" s="159" t="s">
        <v>489</v>
      </c>
      <c r="DR30" s="159" t="s">
        <v>489</v>
      </c>
      <c r="DS30" s="159" t="s">
        <v>489</v>
      </c>
      <c r="DT30" s="159" t="s">
        <v>489</v>
      </c>
      <c r="DU30" s="159" t="s">
        <v>489</v>
      </c>
      <c r="DV30" s="159" t="s">
        <v>489</v>
      </c>
      <c r="DW30" s="159" t="s">
        <v>489</v>
      </c>
      <c r="DX30" s="159" t="s">
        <v>489</v>
      </c>
      <c r="DY30" s="159" t="s">
        <v>489</v>
      </c>
      <c r="DZ30" s="159" t="s">
        <v>489</v>
      </c>
      <c r="EA30" s="159" t="s">
        <v>489</v>
      </c>
      <c r="EB30" s="159" t="s">
        <v>489</v>
      </c>
      <c r="EC30" s="159" t="s">
        <v>489</v>
      </c>
      <c r="ED30" s="159" t="s">
        <v>489</v>
      </c>
      <c r="EE30" s="159" t="s">
        <v>489</v>
      </c>
      <c r="EF30" s="159" t="s">
        <v>489</v>
      </c>
      <c r="EG30" s="159" t="s">
        <v>489</v>
      </c>
      <c r="EH30" s="159" t="s">
        <v>489</v>
      </c>
      <c r="EI30" s="159" t="s">
        <v>489</v>
      </c>
      <c r="EJ30" s="159" t="s">
        <v>489</v>
      </c>
      <c r="EK30" s="159" t="s">
        <v>489</v>
      </c>
      <c r="EL30" s="159" t="s">
        <v>489</v>
      </c>
      <c r="EM30" s="159" t="s">
        <v>489</v>
      </c>
      <c r="EN30" s="159" t="s">
        <v>489</v>
      </c>
      <c r="EO30" s="159" t="s">
        <v>489</v>
      </c>
      <c r="EP30" s="159" t="s">
        <v>489</v>
      </c>
      <c r="EQ30" s="159" t="s">
        <v>489</v>
      </c>
      <c r="ER30" s="159" t="s">
        <v>489</v>
      </c>
      <c r="ES30" s="159" t="s">
        <v>489</v>
      </c>
      <c r="ET30" s="159" t="s">
        <v>489</v>
      </c>
      <c r="EU30" s="159" t="s">
        <v>489</v>
      </c>
      <c r="EV30" s="159" t="s">
        <v>489</v>
      </c>
      <c r="EW30" s="159" t="s">
        <v>489</v>
      </c>
      <c r="EX30" s="159" t="s">
        <v>489</v>
      </c>
      <c r="EY30" s="159" t="s">
        <v>489</v>
      </c>
      <c r="EZ30" s="159" t="s">
        <v>489</v>
      </c>
    </row>
    <row r="31" spans="2:312" ht="27" customHeight="1">
      <c r="B31" s="373" t="s">
        <v>836</v>
      </c>
      <c r="C31" s="128" t="s">
        <v>692</v>
      </c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8">
        <f t="shared" ref="AQ31:AQ51" si="0">SUM(AF31:AP31)</f>
        <v>0</v>
      </c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8">
        <f t="shared" ref="BC31:BC51" si="1">SUM(AR31:BB31)</f>
        <v>0</v>
      </c>
      <c r="BD31" s="147"/>
      <c r="BE31" s="147"/>
      <c r="BF31" s="147"/>
      <c r="BG31" s="147"/>
      <c r="BH31" s="147"/>
      <c r="BI31" s="147"/>
      <c r="BJ31" s="147"/>
      <c r="BK31" s="147"/>
      <c r="BL31" s="147"/>
      <c r="BM31" s="147"/>
      <c r="BN31" s="147"/>
      <c r="BO31" s="148">
        <f t="shared" ref="BO31:BO51" si="2">SUM(BD31:BN31)</f>
        <v>0</v>
      </c>
      <c r="BP31" s="147"/>
      <c r="BQ31" s="147"/>
      <c r="BR31" s="147"/>
      <c r="BS31" s="147"/>
      <c r="BT31" s="147"/>
      <c r="BU31" s="147"/>
      <c r="BV31" s="147"/>
      <c r="BW31" s="147"/>
      <c r="BX31" s="147"/>
      <c r="BY31" s="147"/>
      <c r="BZ31" s="147"/>
      <c r="CA31" s="148">
        <f t="shared" ref="CA31:CA51" si="3">SUM(BP31:BZ31)</f>
        <v>0</v>
      </c>
      <c r="CB31" s="152"/>
      <c r="CC31" s="152"/>
      <c r="CD31" s="152"/>
      <c r="CE31" s="152"/>
      <c r="CF31" s="152"/>
      <c r="CG31" s="152"/>
      <c r="CH31" s="152"/>
      <c r="CI31" s="152"/>
      <c r="CJ31" s="152"/>
      <c r="CK31" s="152"/>
      <c r="CL31" s="152"/>
      <c r="CM31" s="152"/>
      <c r="CN31" s="152"/>
      <c r="CO31" s="152"/>
      <c r="CP31" s="152"/>
      <c r="CQ31" s="152"/>
      <c r="CR31" s="152"/>
      <c r="CS31" s="152"/>
      <c r="CT31" s="152"/>
      <c r="CU31" s="152"/>
      <c r="CV31" s="152"/>
      <c r="CW31" s="152"/>
      <c r="CX31" s="152"/>
      <c r="CY31" s="152"/>
      <c r="CZ31" s="152"/>
      <c r="DA31" s="152"/>
      <c r="DB31" s="152"/>
      <c r="DC31" s="152"/>
      <c r="DD31" s="147"/>
      <c r="DE31" s="147"/>
      <c r="DF31" s="147"/>
      <c r="DG31" s="147"/>
      <c r="DH31" s="147"/>
      <c r="DI31" s="147"/>
      <c r="DJ31" s="147"/>
      <c r="DK31" s="147"/>
      <c r="DL31" s="147"/>
      <c r="DM31" s="147"/>
      <c r="DN31" s="147"/>
      <c r="DO31" s="148">
        <f t="shared" ref="DO31:DO51" si="4">SUM(DD31:DN31)</f>
        <v>0</v>
      </c>
      <c r="DP31" s="147"/>
      <c r="DQ31" s="147"/>
      <c r="DR31" s="147"/>
      <c r="DS31" s="147"/>
      <c r="DT31" s="147"/>
      <c r="DU31" s="147"/>
      <c r="DV31" s="147"/>
      <c r="DW31" s="147"/>
      <c r="DX31" s="147"/>
      <c r="DY31" s="147"/>
      <c r="DZ31" s="147"/>
      <c r="EA31" s="148">
        <f t="shared" ref="EA31:EA51" si="5">SUM(DP31:DZ31)</f>
        <v>0</v>
      </c>
      <c r="EB31" s="147"/>
      <c r="EC31" s="147"/>
      <c r="ED31" s="147"/>
      <c r="EE31" s="147"/>
      <c r="EF31" s="147"/>
      <c r="EG31" s="147"/>
      <c r="EH31" s="147"/>
      <c r="EI31" s="147"/>
      <c r="EJ31" s="147"/>
      <c r="EK31" s="147"/>
      <c r="EL31" s="147"/>
      <c r="EM31" s="148">
        <f t="shared" ref="EM31:EM51" si="6">SUM(EB31:EL31)</f>
        <v>0</v>
      </c>
      <c r="EN31" s="147"/>
      <c r="EO31" s="147"/>
      <c r="EP31" s="147"/>
      <c r="EQ31" s="147"/>
      <c r="ER31" s="147"/>
      <c r="ES31" s="147"/>
      <c r="ET31" s="147"/>
      <c r="EU31" s="147"/>
      <c r="EV31" s="147"/>
      <c r="EW31" s="147"/>
      <c r="EX31" s="147"/>
      <c r="EY31" s="148">
        <f t="shared" ref="EY31:EY50" si="7">SUM(EN31:EX31)</f>
        <v>0</v>
      </c>
      <c r="EZ31" s="148">
        <f t="shared" ref="EZ31:EZ50" si="8">SUM(AQ31,BC31,BO31,CA31,DO31,EA31,EM31,EY31)</f>
        <v>0</v>
      </c>
    </row>
    <row r="32" spans="2:312" ht="27" customHeight="1">
      <c r="B32" s="373" t="s">
        <v>837</v>
      </c>
      <c r="C32" s="128" t="s">
        <v>506</v>
      </c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47"/>
      <c r="AG32" s="147"/>
      <c r="AH32" s="147"/>
      <c r="AI32" s="147"/>
      <c r="AJ32" s="147"/>
      <c r="AK32" s="147"/>
      <c r="AL32" s="147"/>
      <c r="AM32" s="147"/>
      <c r="AN32" s="147"/>
      <c r="AO32" s="147"/>
      <c r="AP32" s="147"/>
      <c r="AQ32" s="148">
        <f t="shared" si="0"/>
        <v>0</v>
      </c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8">
        <f t="shared" si="1"/>
        <v>0</v>
      </c>
      <c r="BD32" s="147"/>
      <c r="BE32" s="147"/>
      <c r="BF32" s="147"/>
      <c r="BG32" s="147"/>
      <c r="BH32" s="147"/>
      <c r="BI32" s="147"/>
      <c r="BJ32" s="147"/>
      <c r="BK32" s="147"/>
      <c r="BL32" s="147"/>
      <c r="BM32" s="147"/>
      <c r="BN32" s="147"/>
      <c r="BO32" s="148">
        <f t="shared" si="2"/>
        <v>0</v>
      </c>
      <c r="BP32" s="147"/>
      <c r="BQ32" s="147"/>
      <c r="BR32" s="147"/>
      <c r="BS32" s="147"/>
      <c r="BT32" s="147"/>
      <c r="BU32" s="147"/>
      <c r="BV32" s="147"/>
      <c r="BW32" s="147"/>
      <c r="BX32" s="147"/>
      <c r="BY32" s="147"/>
      <c r="BZ32" s="147"/>
      <c r="CA32" s="148">
        <f t="shared" si="3"/>
        <v>0</v>
      </c>
      <c r="CB32" s="152"/>
      <c r="CC32" s="152"/>
      <c r="CD32" s="152"/>
      <c r="CE32" s="152"/>
      <c r="CF32" s="152"/>
      <c r="CG32" s="152"/>
      <c r="CH32" s="152"/>
      <c r="CI32" s="152"/>
      <c r="CJ32" s="152"/>
      <c r="CK32" s="152"/>
      <c r="CL32" s="152"/>
      <c r="CM32" s="152"/>
      <c r="CN32" s="152"/>
      <c r="CO32" s="152"/>
      <c r="CP32" s="152"/>
      <c r="CQ32" s="152"/>
      <c r="CR32" s="152"/>
      <c r="CS32" s="152"/>
      <c r="CT32" s="152"/>
      <c r="CU32" s="152"/>
      <c r="CV32" s="152"/>
      <c r="CW32" s="152"/>
      <c r="CX32" s="152"/>
      <c r="CY32" s="152"/>
      <c r="CZ32" s="152"/>
      <c r="DA32" s="152"/>
      <c r="DB32" s="152"/>
      <c r="DC32" s="152"/>
      <c r="DD32" s="147"/>
      <c r="DE32" s="147"/>
      <c r="DF32" s="147"/>
      <c r="DG32" s="147"/>
      <c r="DH32" s="147"/>
      <c r="DI32" s="147"/>
      <c r="DJ32" s="147"/>
      <c r="DK32" s="147"/>
      <c r="DL32" s="147"/>
      <c r="DM32" s="147"/>
      <c r="DN32" s="147"/>
      <c r="DO32" s="148">
        <f t="shared" si="4"/>
        <v>0</v>
      </c>
      <c r="DP32" s="147"/>
      <c r="DQ32" s="147"/>
      <c r="DR32" s="147"/>
      <c r="DS32" s="147"/>
      <c r="DT32" s="147"/>
      <c r="DU32" s="147"/>
      <c r="DV32" s="147"/>
      <c r="DW32" s="147"/>
      <c r="DX32" s="147"/>
      <c r="DY32" s="147"/>
      <c r="DZ32" s="147"/>
      <c r="EA32" s="148">
        <f t="shared" si="5"/>
        <v>0</v>
      </c>
      <c r="EB32" s="147"/>
      <c r="EC32" s="147"/>
      <c r="ED32" s="147"/>
      <c r="EE32" s="147"/>
      <c r="EF32" s="147"/>
      <c r="EG32" s="147"/>
      <c r="EH32" s="147"/>
      <c r="EI32" s="147"/>
      <c r="EJ32" s="147"/>
      <c r="EK32" s="147"/>
      <c r="EL32" s="147"/>
      <c r="EM32" s="148">
        <f t="shared" si="6"/>
        <v>0</v>
      </c>
      <c r="EN32" s="147"/>
      <c r="EO32" s="147"/>
      <c r="EP32" s="147"/>
      <c r="EQ32" s="147"/>
      <c r="ER32" s="147"/>
      <c r="ES32" s="147"/>
      <c r="ET32" s="147"/>
      <c r="EU32" s="147"/>
      <c r="EV32" s="147"/>
      <c r="EW32" s="147"/>
      <c r="EX32" s="147"/>
      <c r="EY32" s="148">
        <f t="shared" si="7"/>
        <v>0</v>
      </c>
      <c r="EZ32" s="148">
        <f t="shared" si="8"/>
        <v>0</v>
      </c>
    </row>
    <row r="33" spans="2:156" ht="27" customHeight="1">
      <c r="B33" s="373" t="s">
        <v>838</v>
      </c>
      <c r="C33" s="128" t="s">
        <v>509</v>
      </c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8">
        <f t="shared" si="0"/>
        <v>0</v>
      </c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8">
        <f t="shared" si="1"/>
        <v>0</v>
      </c>
      <c r="BD33" s="147"/>
      <c r="BE33" s="147"/>
      <c r="BF33" s="147"/>
      <c r="BG33" s="147"/>
      <c r="BH33" s="147"/>
      <c r="BI33" s="147"/>
      <c r="BJ33" s="147"/>
      <c r="BK33" s="147"/>
      <c r="BL33" s="147"/>
      <c r="BM33" s="147"/>
      <c r="BN33" s="147"/>
      <c r="BO33" s="148">
        <f t="shared" si="2"/>
        <v>0</v>
      </c>
      <c r="BP33" s="147"/>
      <c r="BQ33" s="147"/>
      <c r="BR33" s="147"/>
      <c r="BS33" s="147"/>
      <c r="BT33" s="147"/>
      <c r="BU33" s="147"/>
      <c r="BV33" s="147"/>
      <c r="BW33" s="147"/>
      <c r="BX33" s="147"/>
      <c r="BY33" s="147"/>
      <c r="BZ33" s="147"/>
      <c r="CA33" s="148">
        <f t="shared" si="3"/>
        <v>0</v>
      </c>
      <c r="CB33" s="152"/>
      <c r="CC33" s="152"/>
      <c r="CD33" s="152"/>
      <c r="CE33" s="152"/>
      <c r="CF33" s="152"/>
      <c r="CG33" s="152"/>
      <c r="CH33" s="152"/>
      <c r="CI33" s="152"/>
      <c r="CJ33" s="152"/>
      <c r="CK33" s="152"/>
      <c r="CL33" s="152"/>
      <c r="CM33" s="152"/>
      <c r="CN33" s="152"/>
      <c r="CO33" s="152"/>
      <c r="CP33" s="152"/>
      <c r="CQ33" s="152"/>
      <c r="CR33" s="152"/>
      <c r="CS33" s="152"/>
      <c r="CT33" s="152"/>
      <c r="CU33" s="152"/>
      <c r="CV33" s="152"/>
      <c r="CW33" s="152"/>
      <c r="CX33" s="152"/>
      <c r="CY33" s="152"/>
      <c r="CZ33" s="152"/>
      <c r="DA33" s="152"/>
      <c r="DB33" s="152"/>
      <c r="DC33" s="152"/>
      <c r="DD33" s="147"/>
      <c r="DE33" s="147"/>
      <c r="DF33" s="147"/>
      <c r="DG33" s="147"/>
      <c r="DH33" s="147"/>
      <c r="DI33" s="147"/>
      <c r="DJ33" s="147"/>
      <c r="DK33" s="147"/>
      <c r="DL33" s="147"/>
      <c r="DM33" s="147"/>
      <c r="DN33" s="147"/>
      <c r="DO33" s="148">
        <f t="shared" si="4"/>
        <v>0</v>
      </c>
      <c r="DP33" s="147"/>
      <c r="DQ33" s="147"/>
      <c r="DR33" s="147"/>
      <c r="DS33" s="147"/>
      <c r="DT33" s="147"/>
      <c r="DU33" s="147"/>
      <c r="DV33" s="147"/>
      <c r="DW33" s="147"/>
      <c r="DX33" s="147"/>
      <c r="DY33" s="147"/>
      <c r="DZ33" s="147"/>
      <c r="EA33" s="148">
        <f t="shared" si="5"/>
        <v>0</v>
      </c>
      <c r="EB33" s="147"/>
      <c r="EC33" s="147"/>
      <c r="ED33" s="147"/>
      <c r="EE33" s="147"/>
      <c r="EF33" s="147"/>
      <c r="EG33" s="147"/>
      <c r="EH33" s="147"/>
      <c r="EI33" s="147"/>
      <c r="EJ33" s="147"/>
      <c r="EK33" s="147"/>
      <c r="EL33" s="147"/>
      <c r="EM33" s="148">
        <f t="shared" si="6"/>
        <v>0</v>
      </c>
      <c r="EN33" s="147"/>
      <c r="EO33" s="147"/>
      <c r="EP33" s="147"/>
      <c r="EQ33" s="147"/>
      <c r="ER33" s="147"/>
      <c r="ES33" s="147"/>
      <c r="ET33" s="147"/>
      <c r="EU33" s="147"/>
      <c r="EV33" s="147"/>
      <c r="EW33" s="147"/>
      <c r="EX33" s="147"/>
      <c r="EY33" s="148">
        <f t="shared" si="7"/>
        <v>0</v>
      </c>
      <c r="EZ33" s="148">
        <f t="shared" si="8"/>
        <v>0</v>
      </c>
    </row>
    <row r="34" spans="2:156" ht="27" customHeight="1">
      <c r="B34" s="373" t="s">
        <v>839</v>
      </c>
      <c r="C34" s="128" t="s">
        <v>511</v>
      </c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48">
        <f t="shared" ref="AF34:AP34" si="9">SUM(AF35:AF37)</f>
        <v>0</v>
      </c>
      <c r="AG34" s="148">
        <f t="shared" si="9"/>
        <v>0</v>
      </c>
      <c r="AH34" s="148">
        <f t="shared" si="9"/>
        <v>0</v>
      </c>
      <c r="AI34" s="148">
        <f t="shared" si="9"/>
        <v>0</v>
      </c>
      <c r="AJ34" s="148">
        <f t="shared" si="9"/>
        <v>0</v>
      </c>
      <c r="AK34" s="148">
        <f t="shared" si="9"/>
        <v>0</v>
      </c>
      <c r="AL34" s="148">
        <f t="shared" si="9"/>
        <v>0</v>
      </c>
      <c r="AM34" s="148">
        <f t="shared" si="9"/>
        <v>0</v>
      </c>
      <c r="AN34" s="148">
        <f t="shared" si="9"/>
        <v>0</v>
      </c>
      <c r="AO34" s="148">
        <f t="shared" si="9"/>
        <v>0</v>
      </c>
      <c r="AP34" s="148">
        <f t="shared" si="9"/>
        <v>0</v>
      </c>
      <c r="AQ34" s="148">
        <f t="shared" si="0"/>
        <v>0</v>
      </c>
      <c r="AR34" s="148">
        <f t="shared" ref="AR34:BB34" si="10">SUM(AR35:AR37)</f>
        <v>0</v>
      </c>
      <c r="AS34" s="148">
        <f t="shared" si="10"/>
        <v>0</v>
      </c>
      <c r="AT34" s="148">
        <f t="shared" si="10"/>
        <v>0</v>
      </c>
      <c r="AU34" s="148">
        <f t="shared" si="10"/>
        <v>0</v>
      </c>
      <c r="AV34" s="148">
        <f t="shared" si="10"/>
        <v>0</v>
      </c>
      <c r="AW34" s="148">
        <f t="shared" si="10"/>
        <v>0</v>
      </c>
      <c r="AX34" s="148">
        <f t="shared" si="10"/>
        <v>0</v>
      </c>
      <c r="AY34" s="148">
        <f t="shared" si="10"/>
        <v>0</v>
      </c>
      <c r="AZ34" s="148">
        <f t="shared" si="10"/>
        <v>0</v>
      </c>
      <c r="BA34" s="148">
        <f t="shared" si="10"/>
        <v>0</v>
      </c>
      <c r="BB34" s="148">
        <f t="shared" si="10"/>
        <v>0</v>
      </c>
      <c r="BC34" s="148">
        <f t="shared" si="1"/>
        <v>0</v>
      </c>
      <c r="BD34" s="148">
        <f t="shared" ref="BD34:BN34" si="11">SUM(BD35:BD37)</f>
        <v>0</v>
      </c>
      <c r="BE34" s="148">
        <f t="shared" si="11"/>
        <v>0</v>
      </c>
      <c r="BF34" s="148">
        <f t="shared" si="11"/>
        <v>0</v>
      </c>
      <c r="BG34" s="148">
        <f t="shared" si="11"/>
        <v>0</v>
      </c>
      <c r="BH34" s="148">
        <f t="shared" si="11"/>
        <v>0</v>
      </c>
      <c r="BI34" s="148">
        <f t="shared" si="11"/>
        <v>0</v>
      </c>
      <c r="BJ34" s="148">
        <f t="shared" si="11"/>
        <v>0</v>
      </c>
      <c r="BK34" s="148">
        <f t="shared" si="11"/>
        <v>0</v>
      </c>
      <c r="BL34" s="148">
        <f t="shared" si="11"/>
        <v>0</v>
      </c>
      <c r="BM34" s="148">
        <f t="shared" si="11"/>
        <v>0</v>
      </c>
      <c r="BN34" s="148">
        <f t="shared" si="11"/>
        <v>0</v>
      </c>
      <c r="BO34" s="148">
        <f t="shared" si="2"/>
        <v>0</v>
      </c>
      <c r="BP34" s="148">
        <f t="shared" ref="BP34:BZ34" si="12">SUM(BP35:BP37)</f>
        <v>0</v>
      </c>
      <c r="BQ34" s="148">
        <f t="shared" si="12"/>
        <v>0</v>
      </c>
      <c r="BR34" s="148">
        <f t="shared" si="12"/>
        <v>0</v>
      </c>
      <c r="BS34" s="148">
        <f t="shared" si="12"/>
        <v>0</v>
      </c>
      <c r="BT34" s="148">
        <f t="shared" si="12"/>
        <v>0</v>
      </c>
      <c r="BU34" s="148">
        <f t="shared" si="12"/>
        <v>0</v>
      </c>
      <c r="BV34" s="148">
        <f t="shared" si="12"/>
        <v>0</v>
      </c>
      <c r="BW34" s="148">
        <f t="shared" si="12"/>
        <v>0</v>
      </c>
      <c r="BX34" s="148">
        <f t="shared" si="12"/>
        <v>0</v>
      </c>
      <c r="BY34" s="148">
        <f t="shared" si="12"/>
        <v>0</v>
      </c>
      <c r="BZ34" s="148">
        <f t="shared" si="12"/>
        <v>0</v>
      </c>
      <c r="CA34" s="148">
        <f t="shared" si="3"/>
        <v>0</v>
      </c>
      <c r="CB34" s="152"/>
      <c r="CC34" s="152"/>
      <c r="CD34" s="152"/>
      <c r="CE34" s="152"/>
      <c r="CF34" s="152"/>
      <c r="CG34" s="152"/>
      <c r="CH34" s="152"/>
      <c r="CI34" s="152"/>
      <c r="CJ34" s="152"/>
      <c r="CK34" s="152"/>
      <c r="CL34" s="152"/>
      <c r="CM34" s="152"/>
      <c r="CN34" s="152"/>
      <c r="CO34" s="152"/>
      <c r="CP34" s="152"/>
      <c r="CQ34" s="152"/>
      <c r="CR34" s="152"/>
      <c r="CS34" s="152"/>
      <c r="CT34" s="152"/>
      <c r="CU34" s="152"/>
      <c r="CV34" s="152"/>
      <c r="CW34" s="152"/>
      <c r="CX34" s="152"/>
      <c r="CY34" s="152"/>
      <c r="CZ34" s="152"/>
      <c r="DA34" s="152"/>
      <c r="DB34" s="152"/>
      <c r="DC34" s="152"/>
      <c r="DD34" s="148">
        <f t="shared" ref="DD34:DN34" si="13">SUM(DD35:DD37)</f>
        <v>0</v>
      </c>
      <c r="DE34" s="148">
        <f t="shared" si="13"/>
        <v>0</v>
      </c>
      <c r="DF34" s="148">
        <f t="shared" si="13"/>
        <v>0</v>
      </c>
      <c r="DG34" s="148">
        <f t="shared" si="13"/>
        <v>0</v>
      </c>
      <c r="DH34" s="148">
        <f t="shared" si="13"/>
        <v>0</v>
      </c>
      <c r="DI34" s="148">
        <f t="shared" si="13"/>
        <v>0</v>
      </c>
      <c r="DJ34" s="148">
        <f t="shared" si="13"/>
        <v>0</v>
      </c>
      <c r="DK34" s="148">
        <f t="shared" si="13"/>
        <v>0</v>
      </c>
      <c r="DL34" s="148">
        <f t="shared" si="13"/>
        <v>0</v>
      </c>
      <c r="DM34" s="148">
        <f t="shared" si="13"/>
        <v>0</v>
      </c>
      <c r="DN34" s="148">
        <f t="shared" si="13"/>
        <v>0</v>
      </c>
      <c r="DO34" s="148">
        <f t="shared" si="4"/>
        <v>0</v>
      </c>
      <c r="DP34" s="148">
        <f t="shared" ref="DP34:DZ34" si="14">SUM(DP35:DP37)</f>
        <v>0</v>
      </c>
      <c r="DQ34" s="148">
        <f t="shared" si="14"/>
        <v>0</v>
      </c>
      <c r="DR34" s="148">
        <f t="shared" si="14"/>
        <v>0</v>
      </c>
      <c r="DS34" s="148">
        <f t="shared" si="14"/>
        <v>0</v>
      </c>
      <c r="DT34" s="148">
        <f t="shared" si="14"/>
        <v>0</v>
      </c>
      <c r="DU34" s="148">
        <f t="shared" si="14"/>
        <v>0</v>
      </c>
      <c r="DV34" s="148">
        <f t="shared" si="14"/>
        <v>0</v>
      </c>
      <c r="DW34" s="148">
        <f t="shared" si="14"/>
        <v>0</v>
      </c>
      <c r="DX34" s="148">
        <f t="shared" si="14"/>
        <v>0</v>
      </c>
      <c r="DY34" s="148">
        <f t="shared" si="14"/>
        <v>0</v>
      </c>
      <c r="DZ34" s="148">
        <f t="shared" si="14"/>
        <v>0</v>
      </c>
      <c r="EA34" s="148">
        <f t="shared" si="5"/>
        <v>0</v>
      </c>
      <c r="EB34" s="148">
        <f t="shared" ref="EB34:EL34" si="15">SUM(EB35:EB37)</f>
        <v>0</v>
      </c>
      <c r="EC34" s="148">
        <f t="shared" si="15"/>
        <v>0</v>
      </c>
      <c r="ED34" s="148">
        <f t="shared" si="15"/>
        <v>0</v>
      </c>
      <c r="EE34" s="148">
        <f t="shared" si="15"/>
        <v>0</v>
      </c>
      <c r="EF34" s="148">
        <f t="shared" si="15"/>
        <v>0</v>
      </c>
      <c r="EG34" s="148">
        <f t="shared" si="15"/>
        <v>0</v>
      </c>
      <c r="EH34" s="148">
        <f t="shared" si="15"/>
        <v>0</v>
      </c>
      <c r="EI34" s="148">
        <f t="shared" si="15"/>
        <v>0</v>
      </c>
      <c r="EJ34" s="148">
        <f t="shared" si="15"/>
        <v>0</v>
      </c>
      <c r="EK34" s="148">
        <f t="shared" si="15"/>
        <v>0</v>
      </c>
      <c r="EL34" s="148">
        <f t="shared" si="15"/>
        <v>0</v>
      </c>
      <c r="EM34" s="148">
        <f t="shared" si="6"/>
        <v>0</v>
      </c>
      <c r="EN34" s="148">
        <f t="shared" ref="EN34:EX34" si="16">SUM(EN35:EN37)</f>
        <v>0</v>
      </c>
      <c r="EO34" s="148">
        <f t="shared" si="16"/>
        <v>0</v>
      </c>
      <c r="EP34" s="148">
        <f t="shared" si="16"/>
        <v>0</v>
      </c>
      <c r="EQ34" s="148">
        <f t="shared" si="16"/>
        <v>0</v>
      </c>
      <c r="ER34" s="148">
        <f t="shared" si="16"/>
        <v>0</v>
      </c>
      <c r="ES34" s="148">
        <f t="shared" si="16"/>
        <v>0</v>
      </c>
      <c r="ET34" s="148">
        <f t="shared" si="16"/>
        <v>0</v>
      </c>
      <c r="EU34" s="148">
        <f t="shared" si="16"/>
        <v>0</v>
      </c>
      <c r="EV34" s="148">
        <f t="shared" si="16"/>
        <v>0</v>
      </c>
      <c r="EW34" s="148">
        <f t="shared" si="16"/>
        <v>0</v>
      </c>
      <c r="EX34" s="148">
        <f t="shared" si="16"/>
        <v>0</v>
      </c>
      <c r="EY34" s="148">
        <f t="shared" si="7"/>
        <v>0</v>
      </c>
      <c r="EZ34" s="148">
        <f t="shared" si="8"/>
        <v>0</v>
      </c>
    </row>
    <row r="35" spans="2:156" ht="27" customHeight="1">
      <c r="B35" s="375" t="s">
        <v>840</v>
      </c>
      <c r="C35" s="128" t="s">
        <v>513</v>
      </c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47"/>
      <c r="AG35" s="147"/>
      <c r="AH35" s="147"/>
      <c r="AI35" s="147"/>
      <c r="AJ35" s="147"/>
      <c r="AK35" s="147"/>
      <c r="AL35" s="147"/>
      <c r="AM35" s="147"/>
      <c r="AN35" s="147"/>
      <c r="AO35" s="147"/>
      <c r="AP35" s="147"/>
      <c r="AQ35" s="148">
        <f t="shared" si="0"/>
        <v>0</v>
      </c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8">
        <f t="shared" si="1"/>
        <v>0</v>
      </c>
      <c r="BD35" s="147"/>
      <c r="BE35" s="147"/>
      <c r="BF35" s="147"/>
      <c r="BG35" s="147"/>
      <c r="BH35" s="147"/>
      <c r="BI35" s="147"/>
      <c r="BJ35" s="147"/>
      <c r="BK35" s="147"/>
      <c r="BL35" s="147"/>
      <c r="BM35" s="147"/>
      <c r="BN35" s="147"/>
      <c r="BO35" s="148">
        <f t="shared" si="2"/>
        <v>0</v>
      </c>
      <c r="BP35" s="147"/>
      <c r="BQ35" s="147"/>
      <c r="BR35" s="147"/>
      <c r="BS35" s="147"/>
      <c r="BT35" s="147"/>
      <c r="BU35" s="147"/>
      <c r="BV35" s="147"/>
      <c r="BW35" s="147"/>
      <c r="BX35" s="147"/>
      <c r="BY35" s="147"/>
      <c r="BZ35" s="147"/>
      <c r="CA35" s="148">
        <f t="shared" si="3"/>
        <v>0</v>
      </c>
      <c r="CB35" s="152"/>
      <c r="CC35" s="152"/>
      <c r="CD35" s="152"/>
      <c r="CE35" s="152"/>
      <c r="CF35" s="152"/>
      <c r="CG35" s="152"/>
      <c r="CH35" s="152"/>
      <c r="CI35" s="152"/>
      <c r="CJ35" s="152"/>
      <c r="CK35" s="152"/>
      <c r="CL35" s="152"/>
      <c r="CM35" s="152"/>
      <c r="CN35" s="152"/>
      <c r="CO35" s="152"/>
      <c r="CP35" s="152"/>
      <c r="CQ35" s="152"/>
      <c r="CR35" s="152"/>
      <c r="CS35" s="152"/>
      <c r="CT35" s="152"/>
      <c r="CU35" s="152"/>
      <c r="CV35" s="152"/>
      <c r="CW35" s="152"/>
      <c r="CX35" s="152"/>
      <c r="CY35" s="152"/>
      <c r="CZ35" s="152"/>
      <c r="DA35" s="152"/>
      <c r="DB35" s="152"/>
      <c r="DC35" s="152"/>
      <c r="DD35" s="147"/>
      <c r="DE35" s="147"/>
      <c r="DF35" s="147"/>
      <c r="DG35" s="147"/>
      <c r="DH35" s="147"/>
      <c r="DI35" s="147"/>
      <c r="DJ35" s="147"/>
      <c r="DK35" s="147"/>
      <c r="DL35" s="147"/>
      <c r="DM35" s="147"/>
      <c r="DN35" s="147"/>
      <c r="DO35" s="148">
        <f t="shared" si="4"/>
        <v>0</v>
      </c>
      <c r="DP35" s="147"/>
      <c r="DQ35" s="147"/>
      <c r="DR35" s="147"/>
      <c r="DS35" s="147"/>
      <c r="DT35" s="147"/>
      <c r="DU35" s="147"/>
      <c r="DV35" s="147"/>
      <c r="DW35" s="147"/>
      <c r="DX35" s="147"/>
      <c r="DY35" s="147"/>
      <c r="DZ35" s="147"/>
      <c r="EA35" s="148">
        <f t="shared" si="5"/>
        <v>0</v>
      </c>
      <c r="EB35" s="147"/>
      <c r="EC35" s="147"/>
      <c r="ED35" s="147"/>
      <c r="EE35" s="147"/>
      <c r="EF35" s="147"/>
      <c r="EG35" s="147"/>
      <c r="EH35" s="147"/>
      <c r="EI35" s="147"/>
      <c r="EJ35" s="147"/>
      <c r="EK35" s="147"/>
      <c r="EL35" s="147"/>
      <c r="EM35" s="148">
        <f t="shared" si="6"/>
        <v>0</v>
      </c>
      <c r="EN35" s="147"/>
      <c r="EO35" s="147"/>
      <c r="EP35" s="147"/>
      <c r="EQ35" s="147"/>
      <c r="ER35" s="147"/>
      <c r="ES35" s="147"/>
      <c r="ET35" s="147"/>
      <c r="EU35" s="147"/>
      <c r="EV35" s="147"/>
      <c r="EW35" s="147"/>
      <c r="EX35" s="147"/>
      <c r="EY35" s="148">
        <f t="shared" si="7"/>
        <v>0</v>
      </c>
      <c r="EZ35" s="148">
        <f t="shared" si="8"/>
        <v>0</v>
      </c>
    </row>
    <row r="36" spans="2:156" ht="27" customHeight="1">
      <c r="B36" s="375" t="s">
        <v>841</v>
      </c>
      <c r="C36" s="128" t="s">
        <v>515</v>
      </c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47"/>
      <c r="AQ36" s="148">
        <f t="shared" si="0"/>
        <v>0</v>
      </c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148">
        <f t="shared" si="1"/>
        <v>0</v>
      </c>
      <c r="BD36" s="147"/>
      <c r="BE36" s="147"/>
      <c r="BF36" s="147"/>
      <c r="BG36" s="147"/>
      <c r="BH36" s="147"/>
      <c r="BI36" s="147"/>
      <c r="BJ36" s="147"/>
      <c r="BK36" s="147"/>
      <c r="BL36" s="147"/>
      <c r="BM36" s="147"/>
      <c r="BN36" s="147"/>
      <c r="BO36" s="148">
        <f t="shared" si="2"/>
        <v>0</v>
      </c>
      <c r="BP36" s="147"/>
      <c r="BQ36" s="147"/>
      <c r="BR36" s="147"/>
      <c r="BS36" s="147"/>
      <c r="BT36" s="147"/>
      <c r="BU36" s="147"/>
      <c r="BV36" s="147"/>
      <c r="BW36" s="147"/>
      <c r="BX36" s="147"/>
      <c r="BY36" s="147"/>
      <c r="BZ36" s="147"/>
      <c r="CA36" s="148">
        <f t="shared" si="3"/>
        <v>0</v>
      </c>
      <c r="CB36" s="152"/>
      <c r="CC36" s="152"/>
      <c r="CD36" s="152"/>
      <c r="CE36" s="152"/>
      <c r="CF36" s="152"/>
      <c r="CG36" s="152"/>
      <c r="CH36" s="152"/>
      <c r="CI36" s="152"/>
      <c r="CJ36" s="152"/>
      <c r="CK36" s="152"/>
      <c r="CL36" s="152"/>
      <c r="CM36" s="152"/>
      <c r="CN36" s="152"/>
      <c r="CO36" s="152"/>
      <c r="CP36" s="152"/>
      <c r="CQ36" s="152"/>
      <c r="CR36" s="152"/>
      <c r="CS36" s="152"/>
      <c r="CT36" s="152"/>
      <c r="CU36" s="152"/>
      <c r="CV36" s="152"/>
      <c r="CW36" s="152"/>
      <c r="CX36" s="152"/>
      <c r="CY36" s="152"/>
      <c r="CZ36" s="152"/>
      <c r="DA36" s="152"/>
      <c r="DB36" s="152"/>
      <c r="DC36" s="152"/>
      <c r="DD36" s="147"/>
      <c r="DE36" s="147"/>
      <c r="DF36" s="147"/>
      <c r="DG36" s="147"/>
      <c r="DH36" s="147"/>
      <c r="DI36" s="147"/>
      <c r="DJ36" s="147"/>
      <c r="DK36" s="147"/>
      <c r="DL36" s="147"/>
      <c r="DM36" s="147"/>
      <c r="DN36" s="147"/>
      <c r="DO36" s="148">
        <f t="shared" si="4"/>
        <v>0</v>
      </c>
      <c r="DP36" s="147"/>
      <c r="DQ36" s="147"/>
      <c r="DR36" s="147"/>
      <c r="DS36" s="147"/>
      <c r="DT36" s="147"/>
      <c r="DU36" s="147"/>
      <c r="DV36" s="147"/>
      <c r="DW36" s="147"/>
      <c r="DX36" s="147"/>
      <c r="DY36" s="147"/>
      <c r="DZ36" s="147"/>
      <c r="EA36" s="148">
        <f t="shared" si="5"/>
        <v>0</v>
      </c>
      <c r="EB36" s="147"/>
      <c r="EC36" s="147"/>
      <c r="ED36" s="147"/>
      <c r="EE36" s="147"/>
      <c r="EF36" s="147"/>
      <c r="EG36" s="147"/>
      <c r="EH36" s="147"/>
      <c r="EI36" s="147"/>
      <c r="EJ36" s="147"/>
      <c r="EK36" s="147"/>
      <c r="EL36" s="147"/>
      <c r="EM36" s="148">
        <f t="shared" si="6"/>
        <v>0</v>
      </c>
      <c r="EN36" s="147"/>
      <c r="EO36" s="147"/>
      <c r="EP36" s="147"/>
      <c r="EQ36" s="147"/>
      <c r="ER36" s="147"/>
      <c r="ES36" s="147"/>
      <c r="ET36" s="147"/>
      <c r="EU36" s="147"/>
      <c r="EV36" s="147"/>
      <c r="EW36" s="147"/>
      <c r="EX36" s="147"/>
      <c r="EY36" s="148">
        <f t="shared" si="7"/>
        <v>0</v>
      </c>
      <c r="EZ36" s="148">
        <f t="shared" si="8"/>
        <v>0</v>
      </c>
    </row>
    <row r="37" spans="2:156" ht="27" customHeight="1">
      <c r="B37" s="375" t="s">
        <v>698</v>
      </c>
      <c r="C37" s="128" t="s">
        <v>699</v>
      </c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47"/>
      <c r="AQ37" s="148">
        <f t="shared" si="0"/>
        <v>0</v>
      </c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8">
        <f t="shared" si="1"/>
        <v>0</v>
      </c>
      <c r="BD37" s="147"/>
      <c r="BE37" s="147"/>
      <c r="BF37" s="147"/>
      <c r="BG37" s="147"/>
      <c r="BH37" s="147"/>
      <c r="BI37" s="147"/>
      <c r="BJ37" s="147"/>
      <c r="BK37" s="147"/>
      <c r="BL37" s="147"/>
      <c r="BM37" s="147"/>
      <c r="BN37" s="147"/>
      <c r="BO37" s="148">
        <f t="shared" si="2"/>
        <v>0</v>
      </c>
      <c r="BP37" s="147"/>
      <c r="BQ37" s="147"/>
      <c r="BR37" s="147"/>
      <c r="BS37" s="147"/>
      <c r="BT37" s="147"/>
      <c r="BU37" s="147"/>
      <c r="BV37" s="147"/>
      <c r="BW37" s="147"/>
      <c r="BX37" s="147"/>
      <c r="BY37" s="147"/>
      <c r="BZ37" s="147"/>
      <c r="CA37" s="148">
        <f t="shared" si="3"/>
        <v>0</v>
      </c>
      <c r="CB37" s="152"/>
      <c r="CC37" s="152"/>
      <c r="CD37" s="152"/>
      <c r="CE37" s="152"/>
      <c r="CF37" s="152"/>
      <c r="CG37" s="152"/>
      <c r="CH37" s="152"/>
      <c r="CI37" s="152"/>
      <c r="CJ37" s="152"/>
      <c r="CK37" s="152"/>
      <c r="CL37" s="152"/>
      <c r="CM37" s="152"/>
      <c r="CN37" s="152"/>
      <c r="CO37" s="152"/>
      <c r="CP37" s="152"/>
      <c r="CQ37" s="152"/>
      <c r="CR37" s="152"/>
      <c r="CS37" s="152"/>
      <c r="CT37" s="152"/>
      <c r="CU37" s="152"/>
      <c r="CV37" s="152"/>
      <c r="CW37" s="152"/>
      <c r="CX37" s="152"/>
      <c r="CY37" s="152"/>
      <c r="CZ37" s="152"/>
      <c r="DA37" s="152"/>
      <c r="DB37" s="152"/>
      <c r="DC37" s="152"/>
      <c r="DD37" s="147"/>
      <c r="DE37" s="147"/>
      <c r="DF37" s="147"/>
      <c r="DG37" s="147"/>
      <c r="DH37" s="147"/>
      <c r="DI37" s="147"/>
      <c r="DJ37" s="147"/>
      <c r="DK37" s="147"/>
      <c r="DL37" s="147"/>
      <c r="DM37" s="147"/>
      <c r="DN37" s="147"/>
      <c r="DO37" s="148">
        <f t="shared" si="4"/>
        <v>0</v>
      </c>
      <c r="DP37" s="147"/>
      <c r="DQ37" s="147"/>
      <c r="DR37" s="147"/>
      <c r="DS37" s="147"/>
      <c r="DT37" s="147"/>
      <c r="DU37" s="147"/>
      <c r="DV37" s="147"/>
      <c r="DW37" s="147"/>
      <c r="DX37" s="147"/>
      <c r="DY37" s="147"/>
      <c r="DZ37" s="147"/>
      <c r="EA37" s="148">
        <f t="shared" si="5"/>
        <v>0</v>
      </c>
      <c r="EB37" s="147"/>
      <c r="EC37" s="147"/>
      <c r="ED37" s="147"/>
      <c r="EE37" s="147"/>
      <c r="EF37" s="147"/>
      <c r="EG37" s="147"/>
      <c r="EH37" s="147"/>
      <c r="EI37" s="147"/>
      <c r="EJ37" s="147"/>
      <c r="EK37" s="147"/>
      <c r="EL37" s="147"/>
      <c r="EM37" s="148">
        <f t="shared" si="6"/>
        <v>0</v>
      </c>
      <c r="EN37" s="147"/>
      <c r="EO37" s="147"/>
      <c r="EP37" s="147"/>
      <c r="EQ37" s="147"/>
      <c r="ER37" s="147"/>
      <c r="ES37" s="147"/>
      <c r="ET37" s="147"/>
      <c r="EU37" s="147"/>
      <c r="EV37" s="147"/>
      <c r="EW37" s="147"/>
      <c r="EX37" s="147"/>
      <c r="EY37" s="148">
        <f t="shared" si="7"/>
        <v>0</v>
      </c>
      <c r="EZ37" s="148">
        <f t="shared" si="8"/>
        <v>0</v>
      </c>
    </row>
    <row r="38" spans="2:156" ht="27" customHeight="1">
      <c r="B38" s="373" t="s">
        <v>700</v>
      </c>
      <c r="C38" s="128" t="s">
        <v>701</v>
      </c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48">
        <f t="shared" ref="AF38:AP38" si="17">+SUM(AF39:AF41)</f>
        <v>0</v>
      </c>
      <c r="AG38" s="148">
        <f t="shared" si="17"/>
        <v>0</v>
      </c>
      <c r="AH38" s="148">
        <f t="shared" si="17"/>
        <v>0</v>
      </c>
      <c r="AI38" s="148">
        <f t="shared" si="17"/>
        <v>0</v>
      </c>
      <c r="AJ38" s="148">
        <f t="shared" si="17"/>
        <v>0</v>
      </c>
      <c r="AK38" s="148">
        <f t="shared" si="17"/>
        <v>0</v>
      </c>
      <c r="AL38" s="148">
        <f t="shared" si="17"/>
        <v>0</v>
      </c>
      <c r="AM38" s="148">
        <f t="shared" si="17"/>
        <v>0</v>
      </c>
      <c r="AN38" s="148">
        <f t="shared" si="17"/>
        <v>0</v>
      </c>
      <c r="AO38" s="148">
        <f t="shared" si="17"/>
        <v>0</v>
      </c>
      <c r="AP38" s="148">
        <f t="shared" si="17"/>
        <v>0</v>
      </c>
      <c r="AQ38" s="148">
        <f t="shared" si="0"/>
        <v>0</v>
      </c>
      <c r="AR38" s="148">
        <f t="shared" ref="AR38:BB38" si="18">+SUM(AR39:AR41)</f>
        <v>0</v>
      </c>
      <c r="AS38" s="148">
        <f t="shared" si="18"/>
        <v>0</v>
      </c>
      <c r="AT38" s="148">
        <f t="shared" si="18"/>
        <v>0</v>
      </c>
      <c r="AU38" s="148">
        <f t="shared" si="18"/>
        <v>0</v>
      </c>
      <c r="AV38" s="148">
        <f t="shared" si="18"/>
        <v>0</v>
      </c>
      <c r="AW38" s="148">
        <f t="shared" si="18"/>
        <v>0</v>
      </c>
      <c r="AX38" s="148">
        <f t="shared" si="18"/>
        <v>0</v>
      </c>
      <c r="AY38" s="148">
        <f t="shared" si="18"/>
        <v>0</v>
      </c>
      <c r="AZ38" s="148">
        <f t="shared" si="18"/>
        <v>0</v>
      </c>
      <c r="BA38" s="148">
        <f t="shared" si="18"/>
        <v>0</v>
      </c>
      <c r="BB38" s="148">
        <f t="shared" si="18"/>
        <v>0</v>
      </c>
      <c r="BC38" s="148">
        <f t="shared" si="1"/>
        <v>0</v>
      </c>
      <c r="BD38" s="148">
        <f t="shared" ref="BD38:BN38" si="19">+SUM(BD39:BD41)</f>
        <v>0</v>
      </c>
      <c r="BE38" s="148">
        <f t="shared" si="19"/>
        <v>0</v>
      </c>
      <c r="BF38" s="148">
        <f t="shared" si="19"/>
        <v>0</v>
      </c>
      <c r="BG38" s="148">
        <f t="shared" si="19"/>
        <v>0</v>
      </c>
      <c r="BH38" s="148">
        <f t="shared" si="19"/>
        <v>0</v>
      </c>
      <c r="BI38" s="148">
        <f t="shared" si="19"/>
        <v>0</v>
      </c>
      <c r="BJ38" s="148">
        <f t="shared" si="19"/>
        <v>0</v>
      </c>
      <c r="BK38" s="148">
        <f t="shared" si="19"/>
        <v>0</v>
      </c>
      <c r="BL38" s="148">
        <f t="shared" si="19"/>
        <v>0</v>
      </c>
      <c r="BM38" s="148">
        <f t="shared" si="19"/>
        <v>0</v>
      </c>
      <c r="BN38" s="148">
        <f t="shared" si="19"/>
        <v>0</v>
      </c>
      <c r="BO38" s="148">
        <f t="shared" si="2"/>
        <v>0</v>
      </c>
      <c r="BP38" s="148">
        <f t="shared" ref="BP38:BZ38" si="20">+SUM(BP39:BP41)</f>
        <v>0</v>
      </c>
      <c r="BQ38" s="148">
        <f t="shared" si="20"/>
        <v>0</v>
      </c>
      <c r="BR38" s="148">
        <f t="shared" si="20"/>
        <v>0</v>
      </c>
      <c r="BS38" s="148">
        <f t="shared" si="20"/>
        <v>0</v>
      </c>
      <c r="BT38" s="148">
        <f t="shared" si="20"/>
        <v>0</v>
      </c>
      <c r="BU38" s="148">
        <f t="shared" si="20"/>
        <v>0</v>
      </c>
      <c r="BV38" s="148">
        <f t="shared" si="20"/>
        <v>0</v>
      </c>
      <c r="BW38" s="148">
        <f t="shared" si="20"/>
        <v>0</v>
      </c>
      <c r="BX38" s="148">
        <f t="shared" si="20"/>
        <v>0</v>
      </c>
      <c r="BY38" s="148">
        <f t="shared" si="20"/>
        <v>0</v>
      </c>
      <c r="BZ38" s="148">
        <f t="shared" si="20"/>
        <v>0</v>
      </c>
      <c r="CA38" s="148">
        <f t="shared" si="3"/>
        <v>0</v>
      </c>
      <c r="CB38" s="152"/>
      <c r="CC38" s="152"/>
      <c r="CD38" s="152"/>
      <c r="CE38" s="152"/>
      <c r="CF38" s="152"/>
      <c r="CG38" s="152"/>
      <c r="CH38" s="152"/>
      <c r="CI38" s="152"/>
      <c r="CJ38" s="152"/>
      <c r="CK38" s="152"/>
      <c r="CL38" s="152"/>
      <c r="CM38" s="152"/>
      <c r="CN38" s="152"/>
      <c r="CO38" s="152"/>
      <c r="CP38" s="152"/>
      <c r="CQ38" s="152"/>
      <c r="CR38" s="152"/>
      <c r="CS38" s="152"/>
      <c r="CT38" s="152"/>
      <c r="CU38" s="152"/>
      <c r="CV38" s="152"/>
      <c r="CW38" s="152"/>
      <c r="CX38" s="152"/>
      <c r="CY38" s="152"/>
      <c r="CZ38" s="152"/>
      <c r="DA38" s="152"/>
      <c r="DB38" s="152"/>
      <c r="DC38" s="152"/>
      <c r="DD38" s="148">
        <f t="shared" ref="DD38:DN38" si="21">+SUM(DD39:DD41)</f>
        <v>0</v>
      </c>
      <c r="DE38" s="148">
        <f t="shared" si="21"/>
        <v>0</v>
      </c>
      <c r="DF38" s="148">
        <f t="shared" si="21"/>
        <v>0</v>
      </c>
      <c r="DG38" s="148">
        <f t="shared" si="21"/>
        <v>0</v>
      </c>
      <c r="DH38" s="148">
        <f t="shared" si="21"/>
        <v>0</v>
      </c>
      <c r="DI38" s="148">
        <f t="shared" si="21"/>
        <v>0</v>
      </c>
      <c r="DJ38" s="148">
        <f t="shared" si="21"/>
        <v>0</v>
      </c>
      <c r="DK38" s="148">
        <f t="shared" si="21"/>
        <v>0</v>
      </c>
      <c r="DL38" s="148">
        <f t="shared" si="21"/>
        <v>0</v>
      </c>
      <c r="DM38" s="148">
        <f t="shared" si="21"/>
        <v>0</v>
      </c>
      <c r="DN38" s="148">
        <f t="shared" si="21"/>
        <v>0</v>
      </c>
      <c r="DO38" s="148">
        <f t="shared" si="4"/>
        <v>0</v>
      </c>
      <c r="DP38" s="148">
        <f t="shared" ref="DP38:DZ38" si="22">+SUM(DP39:DP41)</f>
        <v>0</v>
      </c>
      <c r="DQ38" s="148">
        <f t="shared" si="22"/>
        <v>0</v>
      </c>
      <c r="DR38" s="148">
        <f t="shared" si="22"/>
        <v>0</v>
      </c>
      <c r="DS38" s="148">
        <f t="shared" si="22"/>
        <v>0</v>
      </c>
      <c r="DT38" s="148">
        <f t="shared" si="22"/>
        <v>0</v>
      </c>
      <c r="DU38" s="148">
        <f t="shared" si="22"/>
        <v>0</v>
      </c>
      <c r="DV38" s="148">
        <f t="shared" si="22"/>
        <v>0</v>
      </c>
      <c r="DW38" s="148">
        <f t="shared" si="22"/>
        <v>0</v>
      </c>
      <c r="DX38" s="148">
        <f t="shared" si="22"/>
        <v>0</v>
      </c>
      <c r="DY38" s="148">
        <f t="shared" si="22"/>
        <v>0</v>
      </c>
      <c r="DZ38" s="148">
        <f t="shared" si="22"/>
        <v>0</v>
      </c>
      <c r="EA38" s="148">
        <f t="shared" si="5"/>
        <v>0</v>
      </c>
      <c r="EB38" s="148">
        <f t="shared" ref="EB38:EL38" si="23">+SUM(EB39:EB41)</f>
        <v>0</v>
      </c>
      <c r="EC38" s="148">
        <f t="shared" si="23"/>
        <v>0</v>
      </c>
      <c r="ED38" s="148">
        <f t="shared" si="23"/>
        <v>0</v>
      </c>
      <c r="EE38" s="148">
        <f t="shared" si="23"/>
        <v>0</v>
      </c>
      <c r="EF38" s="148">
        <f t="shared" si="23"/>
        <v>0</v>
      </c>
      <c r="EG38" s="148">
        <f t="shared" si="23"/>
        <v>0</v>
      </c>
      <c r="EH38" s="148">
        <f t="shared" si="23"/>
        <v>0</v>
      </c>
      <c r="EI38" s="148">
        <f t="shared" si="23"/>
        <v>0</v>
      </c>
      <c r="EJ38" s="148">
        <f t="shared" si="23"/>
        <v>0</v>
      </c>
      <c r="EK38" s="148">
        <f t="shared" si="23"/>
        <v>0</v>
      </c>
      <c r="EL38" s="148">
        <f t="shared" si="23"/>
        <v>0</v>
      </c>
      <c r="EM38" s="148">
        <f t="shared" si="6"/>
        <v>0</v>
      </c>
      <c r="EN38" s="148">
        <f t="shared" ref="EN38:EX38" si="24">+SUM(EN39:EN41)</f>
        <v>0</v>
      </c>
      <c r="EO38" s="148">
        <f t="shared" si="24"/>
        <v>0</v>
      </c>
      <c r="EP38" s="148">
        <f t="shared" si="24"/>
        <v>0</v>
      </c>
      <c r="EQ38" s="148">
        <f t="shared" si="24"/>
        <v>0</v>
      </c>
      <c r="ER38" s="148">
        <f t="shared" si="24"/>
        <v>0</v>
      </c>
      <c r="ES38" s="148">
        <f t="shared" si="24"/>
        <v>0</v>
      </c>
      <c r="ET38" s="148">
        <f t="shared" si="24"/>
        <v>0</v>
      </c>
      <c r="EU38" s="148">
        <f t="shared" si="24"/>
        <v>0</v>
      </c>
      <c r="EV38" s="148">
        <f t="shared" si="24"/>
        <v>0</v>
      </c>
      <c r="EW38" s="148">
        <f t="shared" si="24"/>
        <v>0</v>
      </c>
      <c r="EX38" s="148">
        <f t="shared" si="24"/>
        <v>0</v>
      </c>
      <c r="EY38" s="148">
        <f t="shared" si="7"/>
        <v>0</v>
      </c>
      <c r="EZ38" s="148">
        <f t="shared" si="8"/>
        <v>0</v>
      </c>
    </row>
    <row r="39" spans="2:156" ht="27" customHeight="1">
      <c r="B39" s="375" t="s">
        <v>842</v>
      </c>
      <c r="C39" s="128" t="s">
        <v>703</v>
      </c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8">
        <f t="shared" si="0"/>
        <v>0</v>
      </c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8">
        <f t="shared" si="1"/>
        <v>0</v>
      </c>
      <c r="BD39" s="147"/>
      <c r="BE39" s="147"/>
      <c r="BF39" s="147"/>
      <c r="BG39" s="147"/>
      <c r="BH39" s="147"/>
      <c r="BI39" s="147"/>
      <c r="BJ39" s="147"/>
      <c r="BK39" s="147"/>
      <c r="BL39" s="147"/>
      <c r="BM39" s="147"/>
      <c r="BN39" s="147"/>
      <c r="BO39" s="148">
        <f t="shared" si="2"/>
        <v>0</v>
      </c>
      <c r="BP39" s="147"/>
      <c r="BQ39" s="147"/>
      <c r="BR39" s="147"/>
      <c r="BS39" s="147"/>
      <c r="BT39" s="147"/>
      <c r="BU39" s="147"/>
      <c r="BV39" s="147"/>
      <c r="BW39" s="147"/>
      <c r="BX39" s="147"/>
      <c r="BY39" s="147"/>
      <c r="BZ39" s="147"/>
      <c r="CA39" s="148">
        <f t="shared" si="3"/>
        <v>0</v>
      </c>
      <c r="CB39" s="152"/>
      <c r="CC39" s="152"/>
      <c r="CD39" s="152"/>
      <c r="CE39" s="152"/>
      <c r="CF39" s="152"/>
      <c r="CG39" s="152"/>
      <c r="CH39" s="152"/>
      <c r="CI39" s="152"/>
      <c r="CJ39" s="152"/>
      <c r="CK39" s="152"/>
      <c r="CL39" s="152"/>
      <c r="CM39" s="152"/>
      <c r="CN39" s="152"/>
      <c r="CO39" s="152"/>
      <c r="CP39" s="152"/>
      <c r="CQ39" s="152"/>
      <c r="CR39" s="152"/>
      <c r="CS39" s="152"/>
      <c r="CT39" s="152"/>
      <c r="CU39" s="152"/>
      <c r="CV39" s="152"/>
      <c r="CW39" s="152"/>
      <c r="CX39" s="152"/>
      <c r="CY39" s="152"/>
      <c r="CZ39" s="152"/>
      <c r="DA39" s="152"/>
      <c r="DB39" s="152"/>
      <c r="DC39" s="152"/>
      <c r="DD39" s="147"/>
      <c r="DE39" s="147"/>
      <c r="DF39" s="147"/>
      <c r="DG39" s="147"/>
      <c r="DH39" s="147"/>
      <c r="DI39" s="147"/>
      <c r="DJ39" s="147"/>
      <c r="DK39" s="147"/>
      <c r="DL39" s="147"/>
      <c r="DM39" s="147"/>
      <c r="DN39" s="147"/>
      <c r="DO39" s="148">
        <f t="shared" si="4"/>
        <v>0</v>
      </c>
      <c r="DP39" s="147"/>
      <c r="DQ39" s="147"/>
      <c r="DR39" s="147"/>
      <c r="DS39" s="147"/>
      <c r="DT39" s="147"/>
      <c r="DU39" s="147"/>
      <c r="DV39" s="147"/>
      <c r="DW39" s="147"/>
      <c r="DX39" s="147"/>
      <c r="DY39" s="147"/>
      <c r="DZ39" s="147"/>
      <c r="EA39" s="148">
        <f t="shared" si="5"/>
        <v>0</v>
      </c>
      <c r="EB39" s="147"/>
      <c r="EC39" s="147"/>
      <c r="ED39" s="147"/>
      <c r="EE39" s="147"/>
      <c r="EF39" s="147"/>
      <c r="EG39" s="147"/>
      <c r="EH39" s="147"/>
      <c r="EI39" s="147"/>
      <c r="EJ39" s="147"/>
      <c r="EK39" s="147"/>
      <c r="EL39" s="147"/>
      <c r="EM39" s="148">
        <f t="shared" si="6"/>
        <v>0</v>
      </c>
      <c r="EN39" s="147"/>
      <c r="EO39" s="147"/>
      <c r="EP39" s="147"/>
      <c r="EQ39" s="147"/>
      <c r="ER39" s="147"/>
      <c r="ES39" s="147"/>
      <c r="ET39" s="147"/>
      <c r="EU39" s="147"/>
      <c r="EV39" s="147"/>
      <c r="EW39" s="147"/>
      <c r="EX39" s="147"/>
      <c r="EY39" s="148">
        <f t="shared" si="7"/>
        <v>0</v>
      </c>
      <c r="EZ39" s="148">
        <f t="shared" si="8"/>
        <v>0</v>
      </c>
    </row>
    <row r="40" spans="2:156" ht="27" customHeight="1">
      <c r="B40" s="375" t="s">
        <v>704</v>
      </c>
      <c r="C40" s="128" t="s">
        <v>705</v>
      </c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47"/>
      <c r="AG40" s="147"/>
      <c r="AH40" s="147"/>
      <c r="AI40" s="147"/>
      <c r="AJ40" s="147"/>
      <c r="AK40" s="147"/>
      <c r="AL40" s="147"/>
      <c r="AM40" s="147"/>
      <c r="AN40" s="147"/>
      <c r="AO40" s="147"/>
      <c r="AP40" s="147"/>
      <c r="AQ40" s="148">
        <f t="shared" si="0"/>
        <v>0</v>
      </c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8">
        <f t="shared" si="1"/>
        <v>0</v>
      </c>
      <c r="BD40" s="147"/>
      <c r="BE40" s="147"/>
      <c r="BF40" s="147"/>
      <c r="BG40" s="147"/>
      <c r="BH40" s="147"/>
      <c r="BI40" s="147"/>
      <c r="BJ40" s="147"/>
      <c r="BK40" s="147"/>
      <c r="BL40" s="147"/>
      <c r="BM40" s="147"/>
      <c r="BN40" s="147"/>
      <c r="BO40" s="148">
        <f t="shared" si="2"/>
        <v>0</v>
      </c>
      <c r="BP40" s="147"/>
      <c r="BQ40" s="147"/>
      <c r="BR40" s="147"/>
      <c r="BS40" s="147"/>
      <c r="BT40" s="147"/>
      <c r="BU40" s="147"/>
      <c r="BV40" s="147"/>
      <c r="BW40" s="147"/>
      <c r="BX40" s="147"/>
      <c r="BY40" s="147"/>
      <c r="BZ40" s="147"/>
      <c r="CA40" s="148">
        <f t="shared" si="3"/>
        <v>0</v>
      </c>
      <c r="CB40" s="152"/>
      <c r="CC40" s="152"/>
      <c r="CD40" s="152"/>
      <c r="CE40" s="152"/>
      <c r="CF40" s="152"/>
      <c r="CG40" s="152"/>
      <c r="CH40" s="152"/>
      <c r="CI40" s="152"/>
      <c r="CJ40" s="152"/>
      <c r="CK40" s="152"/>
      <c r="CL40" s="152"/>
      <c r="CM40" s="152"/>
      <c r="CN40" s="152"/>
      <c r="CO40" s="152"/>
      <c r="CP40" s="152"/>
      <c r="CQ40" s="152"/>
      <c r="CR40" s="152"/>
      <c r="CS40" s="152"/>
      <c r="CT40" s="152"/>
      <c r="CU40" s="152"/>
      <c r="CV40" s="152"/>
      <c r="CW40" s="152"/>
      <c r="CX40" s="152"/>
      <c r="CY40" s="152"/>
      <c r="CZ40" s="152"/>
      <c r="DA40" s="152"/>
      <c r="DB40" s="152"/>
      <c r="DC40" s="152"/>
      <c r="DD40" s="147"/>
      <c r="DE40" s="147"/>
      <c r="DF40" s="147"/>
      <c r="DG40" s="147"/>
      <c r="DH40" s="147"/>
      <c r="DI40" s="147"/>
      <c r="DJ40" s="147"/>
      <c r="DK40" s="147"/>
      <c r="DL40" s="147"/>
      <c r="DM40" s="147"/>
      <c r="DN40" s="147"/>
      <c r="DO40" s="148">
        <f t="shared" si="4"/>
        <v>0</v>
      </c>
      <c r="DP40" s="147"/>
      <c r="DQ40" s="147"/>
      <c r="DR40" s="147"/>
      <c r="DS40" s="147"/>
      <c r="DT40" s="147"/>
      <c r="DU40" s="147"/>
      <c r="DV40" s="147"/>
      <c r="DW40" s="147"/>
      <c r="DX40" s="147"/>
      <c r="DY40" s="147"/>
      <c r="DZ40" s="147"/>
      <c r="EA40" s="148">
        <f t="shared" si="5"/>
        <v>0</v>
      </c>
      <c r="EB40" s="147"/>
      <c r="EC40" s="147"/>
      <c r="ED40" s="147"/>
      <c r="EE40" s="147"/>
      <c r="EF40" s="147"/>
      <c r="EG40" s="147"/>
      <c r="EH40" s="147"/>
      <c r="EI40" s="147"/>
      <c r="EJ40" s="147"/>
      <c r="EK40" s="147"/>
      <c r="EL40" s="147"/>
      <c r="EM40" s="148">
        <f t="shared" si="6"/>
        <v>0</v>
      </c>
      <c r="EN40" s="147"/>
      <c r="EO40" s="147"/>
      <c r="EP40" s="147"/>
      <c r="EQ40" s="147"/>
      <c r="ER40" s="147"/>
      <c r="ES40" s="147"/>
      <c r="ET40" s="147"/>
      <c r="EU40" s="147"/>
      <c r="EV40" s="147"/>
      <c r="EW40" s="147"/>
      <c r="EX40" s="147"/>
      <c r="EY40" s="148">
        <f t="shared" si="7"/>
        <v>0</v>
      </c>
      <c r="EZ40" s="148">
        <f t="shared" si="8"/>
        <v>0</v>
      </c>
    </row>
    <row r="41" spans="2:156" ht="27" customHeight="1">
      <c r="B41" s="375" t="s">
        <v>843</v>
      </c>
      <c r="C41" s="128" t="s">
        <v>707</v>
      </c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47"/>
      <c r="AG41" s="147"/>
      <c r="AH41" s="147"/>
      <c r="AI41" s="147"/>
      <c r="AJ41" s="147"/>
      <c r="AK41" s="147"/>
      <c r="AL41" s="147"/>
      <c r="AM41" s="147"/>
      <c r="AN41" s="147"/>
      <c r="AO41" s="147"/>
      <c r="AP41" s="147"/>
      <c r="AQ41" s="148">
        <f t="shared" si="0"/>
        <v>0</v>
      </c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48">
        <f t="shared" si="1"/>
        <v>0</v>
      </c>
      <c r="BD41" s="147"/>
      <c r="BE41" s="147"/>
      <c r="BF41" s="147"/>
      <c r="BG41" s="147"/>
      <c r="BH41" s="147"/>
      <c r="BI41" s="147"/>
      <c r="BJ41" s="147"/>
      <c r="BK41" s="147"/>
      <c r="BL41" s="147"/>
      <c r="BM41" s="147"/>
      <c r="BN41" s="147"/>
      <c r="BO41" s="148">
        <f t="shared" si="2"/>
        <v>0</v>
      </c>
      <c r="BP41" s="147"/>
      <c r="BQ41" s="147"/>
      <c r="BR41" s="147"/>
      <c r="BS41" s="147"/>
      <c r="BT41" s="147"/>
      <c r="BU41" s="147"/>
      <c r="BV41" s="147"/>
      <c r="BW41" s="147"/>
      <c r="BX41" s="147"/>
      <c r="BY41" s="147"/>
      <c r="BZ41" s="147"/>
      <c r="CA41" s="148">
        <f t="shared" si="3"/>
        <v>0</v>
      </c>
      <c r="CB41" s="152"/>
      <c r="CC41" s="152"/>
      <c r="CD41" s="152"/>
      <c r="CE41" s="152"/>
      <c r="CF41" s="152"/>
      <c r="CG41" s="152"/>
      <c r="CH41" s="152"/>
      <c r="CI41" s="152"/>
      <c r="CJ41" s="152"/>
      <c r="CK41" s="152"/>
      <c r="CL41" s="152"/>
      <c r="CM41" s="152"/>
      <c r="CN41" s="152"/>
      <c r="CO41" s="152"/>
      <c r="CP41" s="152"/>
      <c r="CQ41" s="152"/>
      <c r="CR41" s="152"/>
      <c r="CS41" s="152"/>
      <c r="CT41" s="152"/>
      <c r="CU41" s="152"/>
      <c r="CV41" s="152"/>
      <c r="CW41" s="152"/>
      <c r="CX41" s="152"/>
      <c r="CY41" s="152"/>
      <c r="CZ41" s="152"/>
      <c r="DA41" s="152"/>
      <c r="DB41" s="152"/>
      <c r="DC41" s="152"/>
      <c r="DD41" s="147"/>
      <c r="DE41" s="147"/>
      <c r="DF41" s="147"/>
      <c r="DG41" s="147"/>
      <c r="DH41" s="147"/>
      <c r="DI41" s="147"/>
      <c r="DJ41" s="147"/>
      <c r="DK41" s="147"/>
      <c r="DL41" s="147"/>
      <c r="DM41" s="147"/>
      <c r="DN41" s="147"/>
      <c r="DO41" s="148">
        <f t="shared" si="4"/>
        <v>0</v>
      </c>
      <c r="DP41" s="147"/>
      <c r="DQ41" s="147"/>
      <c r="DR41" s="147"/>
      <c r="DS41" s="147"/>
      <c r="DT41" s="147"/>
      <c r="DU41" s="147"/>
      <c r="DV41" s="147"/>
      <c r="DW41" s="147"/>
      <c r="DX41" s="147"/>
      <c r="DY41" s="147"/>
      <c r="DZ41" s="147"/>
      <c r="EA41" s="148">
        <f t="shared" si="5"/>
        <v>0</v>
      </c>
      <c r="EB41" s="147"/>
      <c r="EC41" s="147"/>
      <c r="ED41" s="147"/>
      <c r="EE41" s="147"/>
      <c r="EF41" s="147"/>
      <c r="EG41" s="147"/>
      <c r="EH41" s="147"/>
      <c r="EI41" s="147"/>
      <c r="EJ41" s="147"/>
      <c r="EK41" s="147"/>
      <c r="EL41" s="147"/>
      <c r="EM41" s="148">
        <f t="shared" si="6"/>
        <v>0</v>
      </c>
      <c r="EN41" s="147"/>
      <c r="EO41" s="147"/>
      <c r="EP41" s="147"/>
      <c r="EQ41" s="147"/>
      <c r="ER41" s="147"/>
      <c r="ES41" s="147"/>
      <c r="ET41" s="147"/>
      <c r="EU41" s="147"/>
      <c r="EV41" s="147"/>
      <c r="EW41" s="147"/>
      <c r="EX41" s="147"/>
      <c r="EY41" s="148">
        <f t="shared" si="7"/>
        <v>0</v>
      </c>
      <c r="EZ41" s="148">
        <f t="shared" si="8"/>
        <v>0</v>
      </c>
    </row>
    <row r="42" spans="2:156" ht="27" customHeight="1">
      <c r="B42" s="373" t="s">
        <v>844</v>
      </c>
      <c r="C42" s="128" t="s">
        <v>709</v>
      </c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47"/>
      <c r="AG42" s="147"/>
      <c r="AH42" s="147"/>
      <c r="AI42" s="147"/>
      <c r="AJ42" s="147"/>
      <c r="AK42" s="147"/>
      <c r="AL42" s="147"/>
      <c r="AM42" s="147"/>
      <c r="AN42" s="147"/>
      <c r="AO42" s="147"/>
      <c r="AP42" s="147"/>
      <c r="AQ42" s="148">
        <f t="shared" si="0"/>
        <v>0</v>
      </c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8">
        <f t="shared" si="1"/>
        <v>0</v>
      </c>
      <c r="BD42" s="147"/>
      <c r="BE42" s="147"/>
      <c r="BF42" s="147"/>
      <c r="BG42" s="147"/>
      <c r="BH42" s="147"/>
      <c r="BI42" s="147"/>
      <c r="BJ42" s="147"/>
      <c r="BK42" s="147"/>
      <c r="BL42" s="147"/>
      <c r="BM42" s="147"/>
      <c r="BN42" s="147"/>
      <c r="BO42" s="148">
        <f t="shared" si="2"/>
        <v>0</v>
      </c>
      <c r="BP42" s="147"/>
      <c r="BQ42" s="147"/>
      <c r="BR42" s="147"/>
      <c r="BS42" s="147"/>
      <c r="BT42" s="147"/>
      <c r="BU42" s="147"/>
      <c r="BV42" s="147"/>
      <c r="BW42" s="147"/>
      <c r="BX42" s="147"/>
      <c r="BY42" s="147"/>
      <c r="BZ42" s="147"/>
      <c r="CA42" s="148">
        <f t="shared" si="3"/>
        <v>0</v>
      </c>
      <c r="CB42" s="152"/>
      <c r="CC42" s="152"/>
      <c r="CD42" s="152"/>
      <c r="CE42" s="152"/>
      <c r="CF42" s="152"/>
      <c r="CG42" s="152"/>
      <c r="CH42" s="152"/>
      <c r="CI42" s="152"/>
      <c r="CJ42" s="152"/>
      <c r="CK42" s="152"/>
      <c r="CL42" s="152"/>
      <c r="CM42" s="152"/>
      <c r="CN42" s="152"/>
      <c r="CO42" s="152"/>
      <c r="CP42" s="152"/>
      <c r="CQ42" s="152"/>
      <c r="CR42" s="152"/>
      <c r="CS42" s="152"/>
      <c r="CT42" s="152"/>
      <c r="CU42" s="152"/>
      <c r="CV42" s="152"/>
      <c r="CW42" s="152"/>
      <c r="CX42" s="152"/>
      <c r="CY42" s="152"/>
      <c r="CZ42" s="152"/>
      <c r="DA42" s="152"/>
      <c r="DB42" s="152"/>
      <c r="DC42" s="152"/>
      <c r="DD42" s="147"/>
      <c r="DE42" s="147"/>
      <c r="DF42" s="147"/>
      <c r="DG42" s="147"/>
      <c r="DH42" s="147"/>
      <c r="DI42" s="147"/>
      <c r="DJ42" s="147"/>
      <c r="DK42" s="147"/>
      <c r="DL42" s="147"/>
      <c r="DM42" s="147"/>
      <c r="DN42" s="147"/>
      <c r="DO42" s="148">
        <f t="shared" si="4"/>
        <v>0</v>
      </c>
      <c r="DP42" s="147"/>
      <c r="DQ42" s="147"/>
      <c r="DR42" s="147"/>
      <c r="DS42" s="147"/>
      <c r="DT42" s="147"/>
      <c r="DU42" s="147"/>
      <c r="DV42" s="147"/>
      <c r="DW42" s="147"/>
      <c r="DX42" s="147"/>
      <c r="DY42" s="147"/>
      <c r="DZ42" s="147"/>
      <c r="EA42" s="148">
        <f t="shared" si="5"/>
        <v>0</v>
      </c>
      <c r="EB42" s="147"/>
      <c r="EC42" s="147"/>
      <c r="ED42" s="147"/>
      <c r="EE42" s="147"/>
      <c r="EF42" s="147"/>
      <c r="EG42" s="147"/>
      <c r="EH42" s="147"/>
      <c r="EI42" s="147"/>
      <c r="EJ42" s="147"/>
      <c r="EK42" s="147"/>
      <c r="EL42" s="147"/>
      <c r="EM42" s="148">
        <f t="shared" si="6"/>
        <v>0</v>
      </c>
      <c r="EN42" s="147"/>
      <c r="EO42" s="147"/>
      <c r="EP42" s="147"/>
      <c r="EQ42" s="147"/>
      <c r="ER42" s="147"/>
      <c r="ES42" s="147"/>
      <c r="ET42" s="147"/>
      <c r="EU42" s="147"/>
      <c r="EV42" s="147"/>
      <c r="EW42" s="147"/>
      <c r="EX42" s="147"/>
      <c r="EY42" s="148">
        <f t="shared" si="7"/>
        <v>0</v>
      </c>
      <c r="EZ42" s="148">
        <f t="shared" si="8"/>
        <v>0</v>
      </c>
    </row>
    <row r="43" spans="2:156" ht="27" customHeight="1">
      <c r="B43" s="372" t="s">
        <v>710</v>
      </c>
      <c r="C43" s="128" t="s">
        <v>711</v>
      </c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83">
        <f t="shared" ref="AF43:AP43" si="25">AF31+AF32+AF33+AF34+AF38+AF42</f>
        <v>0</v>
      </c>
      <c r="AG43" s="183">
        <f t="shared" si="25"/>
        <v>0</v>
      </c>
      <c r="AH43" s="183">
        <f t="shared" si="25"/>
        <v>0</v>
      </c>
      <c r="AI43" s="183">
        <f t="shared" si="25"/>
        <v>0</v>
      </c>
      <c r="AJ43" s="183">
        <f t="shared" si="25"/>
        <v>0</v>
      </c>
      <c r="AK43" s="183">
        <f t="shared" si="25"/>
        <v>0</v>
      </c>
      <c r="AL43" s="183">
        <f t="shared" si="25"/>
        <v>0</v>
      </c>
      <c r="AM43" s="183">
        <f t="shared" si="25"/>
        <v>0</v>
      </c>
      <c r="AN43" s="183">
        <f t="shared" si="25"/>
        <v>0</v>
      </c>
      <c r="AO43" s="183">
        <f t="shared" si="25"/>
        <v>0</v>
      </c>
      <c r="AP43" s="183">
        <f t="shared" si="25"/>
        <v>0</v>
      </c>
      <c r="AQ43" s="183">
        <f t="shared" si="0"/>
        <v>0</v>
      </c>
      <c r="AR43" s="183">
        <f t="shared" ref="AR43:BB43" si="26">AR31+AR32+AR33+AR34+AR38+AR42</f>
        <v>0</v>
      </c>
      <c r="AS43" s="183">
        <f t="shared" si="26"/>
        <v>0</v>
      </c>
      <c r="AT43" s="183">
        <f t="shared" si="26"/>
        <v>0</v>
      </c>
      <c r="AU43" s="183">
        <f t="shared" si="26"/>
        <v>0</v>
      </c>
      <c r="AV43" s="183">
        <f t="shared" si="26"/>
        <v>0</v>
      </c>
      <c r="AW43" s="183">
        <f t="shared" si="26"/>
        <v>0</v>
      </c>
      <c r="AX43" s="183">
        <f t="shared" si="26"/>
        <v>0</v>
      </c>
      <c r="AY43" s="183">
        <f t="shared" si="26"/>
        <v>0</v>
      </c>
      <c r="AZ43" s="183">
        <f t="shared" si="26"/>
        <v>0</v>
      </c>
      <c r="BA43" s="183">
        <f t="shared" si="26"/>
        <v>0</v>
      </c>
      <c r="BB43" s="183">
        <f t="shared" si="26"/>
        <v>0</v>
      </c>
      <c r="BC43" s="183">
        <f t="shared" si="1"/>
        <v>0</v>
      </c>
      <c r="BD43" s="183">
        <f t="shared" ref="BD43:BN43" si="27">BD31+BD32+BD33+BD34+BD38+BD42</f>
        <v>0</v>
      </c>
      <c r="BE43" s="183">
        <f t="shared" si="27"/>
        <v>0</v>
      </c>
      <c r="BF43" s="183">
        <f t="shared" si="27"/>
        <v>0</v>
      </c>
      <c r="BG43" s="183">
        <f t="shared" si="27"/>
        <v>0</v>
      </c>
      <c r="BH43" s="183">
        <f t="shared" si="27"/>
        <v>0</v>
      </c>
      <c r="BI43" s="183">
        <f t="shared" si="27"/>
        <v>0</v>
      </c>
      <c r="BJ43" s="183">
        <f t="shared" si="27"/>
        <v>0</v>
      </c>
      <c r="BK43" s="183">
        <f t="shared" si="27"/>
        <v>0</v>
      </c>
      <c r="BL43" s="183">
        <f t="shared" si="27"/>
        <v>0</v>
      </c>
      <c r="BM43" s="183">
        <f t="shared" si="27"/>
        <v>0</v>
      </c>
      <c r="BN43" s="183">
        <f t="shared" si="27"/>
        <v>0</v>
      </c>
      <c r="BO43" s="183">
        <f t="shared" si="2"/>
        <v>0</v>
      </c>
      <c r="BP43" s="183">
        <f t="shared" ref="BP43:BZ43" si="28">BP31+BP32+BP33+BP34+BP38+BP42</f>
        <v>0</v>
      </c>
      <c r="BQ43" s="183">
        <f t="shared" si="28"/>
        <v>0</v>
      </c>
      <c r="BR43" s="183">
        <f t="shared" si="28"/>
        <v>0</v>
      </c>
      <c r="BS43" s="183">
        <f t="shared" si="28"/>
        <v>0</v>
      </c>
      <c r="BT43" s="183">
        <f t="shared" si="28"/>
        <v>0</v>
      </c>
      <c r="BU43" s="183">
        <f t="shared" si="28"/>
        <v>0</v>
      </c>
      <c r="BV43" s="183">
        <f t="shared" si="28"/>
        <v>0</v>
      </c>
      <c r="BW43" s="183">
        <f t="shared" si="28"/>
        <v>0</v>
      </c>
      <c r="BX43" s="183">
        <f t="shared" si="28"/>
        <v>0</v>
      </c>
      <c r="BY43" s="183">
        <f t="shared" si="28"/>
        <v>0</v>
      </c>
      <c r="BZ43" s="183">
        <f t="shared" si="28"/>
        <v>0</v>
      </c>
      <c r="CA43" s="183">
        <f t="shared" si="3"/>
        <v>0</v>
      </c>
      <c r="CB43" s="152"/>
      <c r="CC43" s="152"/>
      <c r="CD43" s="152"/>
      <c r="CE43" s="152"/>
      <c r="CF43" s="152"/>
      <c r="CG43" s="152"/>
      <c r="CH43" s="152"/>
      <c r="CI43" s="152"/>
      <c r="CJ43" s="152"/>
      <c r="CK43" s="152"/>
      <c r="CL43" s="152"/>
      <c r="CM43" s="152"/>
      <c r="CN43" s="152"/>
      <c r="CO43" s="152"/>
      <c r="CP43" s="152"/>
      <c r="CQ43" s="152"/>
      <c r="CR43" s="152"/>
      <c r="CS43" s="152"/>
      <c r="CT43" s="152"/>
      <c r="CU43" s="152"/>
      <c r="CV43" s="152"/>
      <c r="CW43" s="152"/>
      <c r="CX43" s="152"/>
      <c r="CY43" s="152"/>
      <c r="CZ43" s="152"/>
      <c r="DA43" s="152"/>
      <c r="DB43" s="152"/>
      <c r="DC43" s="152"/>
      <c r="DD43" s="183">
        <f t="shared" ref="DD43:DN43" si="29">DD31+DD32+DD33+DD34+DD38+DD42</f>
        <v>0</v>
      </c>
      <c r="DE43" s="183">
        <f t="shared" si="29"/>
        <v>0</v>
      </c>
      <c r="DF43" s="183">
        <f t="shared" si="29"/>
        <v>0</v>
      </c>
      <c r="DG43" s="183">
        <f t="shared" si="29"/>
        <v>0</v>
      </c>
      <c r="DH43" s="183">
        <f t="shared" si="29"/>
        <v>0</v>
      </c>
      <c r="DI43" s="183">
        <f t="shared" si="29"/>
        <v>0</v>
      </c>
      <c r="DJ43" s="183">
        <f t="shared" si="29"/>
        <v>0</v>
      </c>
      <c r="DK43" s="183">
        <f t="shared" si="29"/>
        <v>0</v>
      </c>
      <c r="DL43" s="183">
        <f t="shared" si="29"/>
        <v>0</v>
      </c>
      <c r="DM43" s="183">
        <f t="shared" si="29"/>
        <v>0</v>
      </c>
      <c r="DN43" s="183">
        <f t="shared" si="29"/>
        <v>0</v>
      </c>
      <c r="DO43" s="183">
        <f t="shared" si="4"/>
        <v>0</v>
      </c>
      <c r="DP43" s="183">
        <f t="shared" ref="DP43:DZ43" si="30">DP31+DP32+DP33+DP34+DP38+DP42</f>
        <v>0</v>
      </c>
      <c r="DQ43" s="183">
        <f t="shared" si="30"/>
        <v>0</v>
      </c>
      <c r="DR43" s="183">
        <f t="shared" si="30"/>
        <v>0</v>
      </c>
      <c r="DS43" s="183">
        <f t="shared" si="30"/>
        <v>0</v>
      </c>
      <c r="DT43" s="183">
        <f t="shared" si="30"/>
        <v>0</v>
      </c>
      <c r="DU43" s="183">
        <f t="shared" si="30"/>
        <v>0</v>
      </c>
      <c r="DV43" s="183">
        <f t="shared" si="30"/>
        <v>0</v>
      </c>
      <c r="DW43" s="183">
        <f t="shared" si="30"/>
        <v>0</v>
      </c>
      <c r="DX43" s="183">
        <f t="shared" si="30"/>
        <v>0</v>
      </c>
      <c r="DY43" s="183">
        <f t="shared" si="30"/>
        <v>0</v>
      </c>
      <c r="DZ43" s="183">
        <f t="shared" si="30"/>
        <v>0</v>
      </c>
      <c r="EA43" s="183">
        <f t="shared" si="5"/>
        <v>0</v>
      </c>
      <c r="EB43" s="183">
        <f t="shared" ref="EB43:EL43" si="31">EB31+EB32+EB33+EB34+EB38+EB42</f>
        <v>0</v>
      </c>
      <c r="EC43" s="183">
        <f t="shared" si="31"/>
        <v>0</v>
      </c>
      <c r="ED43" s="183">
        <f t="shared" si="31"/>
        <v>0</v>
      </c>
      <c r="EE43" s="183">
        <f t="shared" si="31"/>
        <v>0</v>
      </c>
      <c r="EF43" s="183">
        <f t="shared" si="31"/>
        <v>0</v>
      </c>
      <c r="EG43" s="183">
        <f t="shared" si="31"/>
        <v>0</v>
      </c>
      <c r="EH43" s="183">
        <f t="shared" si="31"/>
        <v>0</v>
      </c>
      <c r="EI43" s="183">
        <f t="shared" si="31"/>
        <v>0</v>
      </c>
      <c r="EJ43" s="183">
        <f t="shared" si="31"/>
        <v>0</v>
      </c>
      <c r="EK43" s="183">
        <f t="shared" si="31"/>
        <v>0</v>
      </c>
      <c r="EL43" s="183">
        <f t="shared" si="31"/>
        <v>0</v>
      </c>
      <c r="EM43" s="183">
        <f t="shared" si="6"/>
        <v>0</v>
      </c>
      <c r="EN43" s="183">
        <f t="shared" ref="EN43:EX43" si="32">EN31+EN32+EN33+EN34+EN38+EN42</f>
        <v>0</v>
      </c>
      <c r="EO43" s="183">
        <f t="shared" si="32"/>
        <v>0</v>
      </c>
      <c r="EP43" s="183">
        <f t="shared" si="32"/>
        <v>0</v>
      </c>
      <c r="EQ43" s="183">
        <f t="shared" si="32"/>
        <v>0</v>
      </c>
      <c r="ER43" s="183">
        <f t="shared" si="32"/>
        <v>0</v>
      </c>
      <c r="ES43" s="183">
        <f t="shared" si="32"/>
        <v>0</v>
      </c>
      <c r="ET43" s="183">
        <f t="shared" si="32"/>
        <v>0</v>
      </c>
      <c r="EU43" s="183">
        <f t="shared" si="32"/>
        <v>0</v>
      </c>
      <c r="EV43" s="183">
        <f t="shared" si="32"/>
        <v>0</v>
      </c>
      <c r="EW43" s="183">
        <f t="shared" si="32"/>
        <v>0</v>
      </c>
      <c r="EX43" s="183">
        <f t="shared" si="32"/>
        <v>0</v>
      </c>
      <c r="EY43" s="183">
        <f t="shared" si="7"/>
        <v>0</v>
      </c>
      <c r="EZ43" s="183">
        <f t="shared" si="8"/>
        <v>0</v>
      </c>
    </row>
    <row r="44" spans="2:156" ht="27" customHeight="1">
      <c r="B44" s="373" t="s">
        <v>845</v>
      </c>
      <c r="C44" s="128" t="s">
        <v>713</v>
      </c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47"/>
      <c r="AG44" s="147"/>
      <c r="AH44" s="147"/>
      <c r="AI44" s="147"/>
      <c r="AJ44" s="147"/>
      <c r="AK44" s="147"/>
      <c r="AL44" s="147"/>
      <c r="AM44" s="147"/>
      <c r="AN44" s="147"/>
      <c r="AO44" s="147"/>
      <c r="AP44" s="147"/>
      <c r="AQ44" s="148">
        <f t="shared" si="0"/>
        <v>0</v>
      </c>
      <c r="AR44" s="147"/>
      <c r="AS44" s="147"/>
      <c r="AT44" s="147"/>
      <c r="AU44" s="147"/>
      <c r="AV44" s="147"/>
      <c r="AW44" s="147"/>
      <c r="AX44" s="147"/>
      <c r="AY44" s="147"/>
      <c r="AZ44" s="147"/>
      <c r="BA44" s="147"/>
      <c r="BB44" s="147"/>
      <c r="BC44" s="148">
        <f t="shared" si="1"/>
        <v>0</v>
      </c>
      <c r="BD44" s="147"/>
      <c r="BE44" s="147"/>
      <c r="BF44" s="147"/>
      <c r="BG44" s="147"/>
      <c r="BH44" s="147"/>
      <c r="BI44" s="147"/>
      <c r="BJ44" s="147"/>
      <c r="BK44" s="147"/>
      <c r="BL44" s="147"/>
      <c r="BM44" s="147"/>
      <c r="BN44" s="147"/>
      <c r="BO44" s="148">
        <f t="shared" si="2"/>
        <v>0</v>
      </c>
      <c r="BP44" s="147"/>
      <c r="BQ44" s="147"/>
      <c r="BR44" s="147"/>
      <c r="BS44" s="147"/>
      <c r="BT44" s="147"/>
      <c r="BU44" s="147"/>
      <c r="BV44" s="147"/>
      <c r="BW44" s="147"/>
      <c r="BX44" s="147"/>
      <c r="BY44" s="147"/>
      <c r="BZ44" s="147"/>
      <c r="CA44" s="148">
        <f t="shared" si="3"/>
        <v>0</v>
      </c>
      <c r="CB44" s="152"/>
      <c r="CC44" s="152"/>
      <c r="CD44" s="152"/>
      <c r="CE44" s="152"/>
      <c r="CF44" s="152"/>
      <c r="CG44" s="152"/>
      <c r="CH44" s="152"/>
      <c r="CI44" s="152"/>
      <c r="CJ44" s="152"/>
      <c r="CK44" s="152"/>
      <c r="CL44" s="152"/>
      <c r="CM44" s="152"/>
      <c r="CN44" s="152"/>
      <c r="CO44" s="152"/>
      <c r="CP44" s="152"/>
      <c r="CQ44" s="152"/>
      <c r="CR44" s="152"/>
      <c r="CS44" s="152"/>
      <c r="CT44" s="152"/>
      <c r="CU44" s="152"/>
      <c r="CV44" s="152"/>
      <c r="CW44" s="152"/>
      <c r="CX44" s="152"/>
      <c r="CY44" s="152"/>
      <c r="CZ44" s="152"/>
      <c r="DA44" s="152"/>
      <c r="DB44" s="152"/>
      <c r="DC44" s="152"/>
      <c r="DD44" s="147"/>
      <c r="DE44" s="147"/>
      <c r="DF44" s="147"/>
      <c r="DG44" s="147"/>
      <c r="DH44" s="147"/>
      <c r="DI44" s="147"/>
      <c r="DJ44" s="147"/>
      <c r="DK44" s="147"/>
      <c r="DL44" s="147"/>
      <c r="DM44" s="147"/>
      <c r="DN44" s="147"/>
      <c r="DO44" s="148">
        <f t="shared" si="4"/>
        <v>0</v>
      </c>
      <c r="DP44" s="147"/>
      <c r="DQ44" s="147"/>
      <c r="DR44" s="147"/>
      <c r="DS44" s="147"/>
      <c r="DT44" s="147"/>
      <c r="DU44" s="147"/>
      <c r="DV44" s="147"/>
      <c r="DW44" s="147"/>
      <c r="DX44" s="147"/>
      <c r="DY44" s="147"/>
      <c r="DZ44" s="147"/>
      <c r="EA44" s="148">
        <f t="shared" si="5"/>
        <v>0</v>
      </c>
      <c r="EB44" s="147"/>
      <c r="EC44" s="147"/>
      <c r="ED44" s="147"/>
      <c r="EE44" s="147"/>
      <c r="EF44" s="147"/>
      <c r="EG44" s="147"/>
      <c r="EH44" s="147"/>
      <c r="EI44" s="147"/>
      <c r="EJ44" s="147"/>
      <c r="EK44" s="147"/>
      <c r="EL44" s="147"/>
      <c r="EM44" s="148">
        <f t="shared" si="6"/>
        <v>0</v>
      </c>
      <c r="EN44" s="147"/>
      <c r="EO44" s="147"/>
      <c r="EP44" s="147"/>
      <c r="EQ44" s="147"/>
      <c r="ER44" s="147"/>
      <c r="ES44" s="147"/>
      <c r="ET44" s="147"/>
      <c r="EU44" s="147"/>
      <c r="EV44" s="147"/>
      <c r="EW44" s="147"/>
      <c r="EX44" s="147"/>
      <c r="EY44" s="148">
        <f t="shared" si="7"/>
        <v>0</v>
      </c>
      <c r="EZ44" s="148">
        <f t="shared" si="8"/>
        <v>0</v>
      </c>
    </row>
    <row r="45" spans="2:156" ht="27" customHeight="1">
      <c r="B45" s="373" t="s">
        <v>846</v>
      </c>
      <c r="C45" s="128" t="s">
        <v>714</v>
      </c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47"/>
      <c r="AG45" s="147"/>
      <c r="AH45" s="147"/>
      <c r="AI45" s="147"/>
      <c r="AJ45" s="147"/>
      <c r="AK45" s="147"/>
      <c r="AL45" s="147"/>
      <c r="AM45" s="147"/>
      <c r="AN45" s="147"/>
      <c r="AO45" s="147"/>
      <c r="AP45" s="147"/>
      <c r="AQ45" s="148">
        <f t="shared" si="0"/>
        <v>0</v>
      </c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148">
        <f t="shared" si="1"/>
        <v>0</v>
      </c>
      <c r="BD45" s="147"/>
      <c r="BE45" s="147"/>
      <c r="BF45" s="147"/>
      <c r="BG45" s="147"/>
      <c r="BH45" s="147"/>
      <c r="BI45" s="147"/>
      <c r="BJ45" s="147"/>
      <c r="BK45" s="147"/>
      <c r="BL45" s="147"/>
      <c r="BM45" s="147"/>
      <c r="BN45" s="147"/>
      <c r="BO45" s="148">
        <f t="shared" si="2"/>
        <v>0</v>
      </c>
      <c r="BP45" s="147"/>
      <c r="BQ45" s="147"/>
      <c r="BR45" s="147"/>
      <c r="BS45" s="147"/>
      <c r="BT45" s="147"/>
      <c r="BU45" s="147"/>
      <c r="BV45" s="147"/>
      <c r="BW45" s="147"/>
      <c r="BX45" s="147"/>
      <c r="BY45" s="147"/>
      <c r="BZ45" s="147"/>
      <c r="CA45" s="148">
        <f t="shared" si="3"/>
        <v>0</v>
      </c>
      <c r="CB45" s="152"/>
      <c r="CC45" s="152"/>
      <c r="CD45" s="152"/>
      <c r="CE45" s="152"/>
      <c r="CF45" s="152"/>
      <c r="CG45" s="152"/>
      <c r="CH45" s="152"/>
      <c r="CI45" s="152"/>
      <c r="CJ45" s="152"/>
      <c r="CK45" s="152"/>
      <c r="CL45" s="152"/>
      <c r="CM45" s="152"/>
      <c r="CN45" s="152"/>
      <c r="CO45" s="152"/>
      <c r="CP45" s="152"/>
      <c r="CQ45" s="152"/>
      <c r="CR45" s="152"/>
      <c r="CS45" s="152"/>
      <c r="CT45" s="152"/>
      <c r="CU45" s="152"/>
      <c r="CV45" s="152"/>
      <c r="CW45" s="152"/>
      <c r="CX45" s="152"/>
      <c r="CY45" s="152"/>
      <c r="CZ45" s="152"/>
      <c r="DA45" s="152"/>
      <c r="DB45" s="152"/>
      <c r="DC45" s="152"/>
      <c r="DD45" s="147"/>
      <c r="DE45" s="147"/>
      <c r="DF45" s="147"/>
      <c r="DG45" s="147"/>
      <c r="DH45" s="147"/>
      <c r="DI45" s="147"/>
      <c r="DJ45" s="147"/>
      <c r="DK45" s="147"/>
      <c r="DL45" s="147"/>
      <c r="DM45" s="147"/>
      <c r="DN45" s="147"/>
      <c r="DO45" s="148">
        <f t="shared" si="4"/>
        <v>0</v>
      </c>
      <c r="DP45" s="147"/>
      <c r="DQ45" s="147"/>
      <c r="DR45" s="147"/>
      <c r="DS45" s="147"/>
      <c r="DT45" s="147"/>
      <c r="DU45" s="147"/>
      <c r="DV45" s="147"/>
      <c r="DW45" s="147"/>
      <c r="DX45" s="147"/>
      <c r="DY45" s="147"/>
      <c r="DZ45" s="147"/>
      <c r="EA45" s="148">
        <f t="shared" si="5"/>
        <v>0</v>
      </c>
      <c r="EB45" s="147"/>
      <c r="EC45" s="147"/>
      <c r="ED45" s="147"/>
      <c r="EE45" s="147"/>
      <c r="EF45" s="147"/>
      <c r="EG45" s="147"/>
      <c r="EH45" s="147"/>
      <c r="EI45" s="147"/>
      <c r="EJ45" s="147"/>
      <c r="EK45" s="147"/>
      <c r="EL45" s="147"/>
      <c r="EM45" s="148">
        <f t="shared" si="6"/>
        <v>0</v>
      </c>
      <c r="EN45" s="147"/>
      <c r="EO45" s="147"/>
      <c r="EP45" s="147"/>
      <c r="EQ45" s="147"/>
      <c r="ER45" s="147"/>
      <c r="ES45" s="147"/>
      <c r="ET45" s="147"/>
      <c r="EU45" s="147"/>
      <c r="EV45" s="147"/>
      <c r="EW45" s="147"/>
      <c r="EX45" s="147"/>
      <c r="EY45" s="148">
        <f t="shared" si="7"/>
        <v>0</v>
      </c>
      <c r="EZ45" s="148">
        <f t="shared" si="8"/>
        <v>0</v>
      </c>
    </row>
    <row r="46" spans="2:156" ht="27" customHeight="1">
      <c r="B46" s="373" t="s">
        <v>847</v>
      </c>
      <c r="C46" s="128" t="s">
        <v>716</v>
      </c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47"/>
      <c r="AG46" s="147"/>
      <c r="AH46" s="147"/>
      <c r="AI46" s="147"/>
      <c r="AJ46" s="147"/>
      <c r="AK46" s="147"/>
      <c r="AL46" s="147"/>
      <c r="AM46" s="147"/>
      <c r="AN46" s="147"/>
      <c r="AO46" s="147"/>
      <c r="AP46" s="147"/>
      <c r="AQ46" s="148">
        <f t="shared" si="0"/>
        <v>0</v>
      </c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8">
        <f t="shared" si="1"/>
        <v>0</v>
      </c>
      <c r="BD46" s="147"/>
      <c r="BE46" s="147"/>
      <c r="BF46" s="147"/>
      <c r="BG46" s="147"/>
      <c r="BH46" s="147"/>
      <c r="BI46" s="147"/>
      <c r="BJ46" s="147"/>
      <c r="BK46" s="147"/>
      <c r="BL46" s="147"/>
      <c r="BM46" s="147"/>
      <c r="BN46" s="147"/>
      <c r="BO46" s="148">
        <f t="shared" si="2"/>
        <v>0</v>
      </c>
      <c r="BP46" s="147"/>
      <c r="BQ46" s="147"/>
      <c r="BR46" s="147"/>
      <c r="BS46" s="147"/>
      <c r="BT46" s="147"/>
      <c r="BU46" s="147"/>
      <c r="BV46" s="147"/>
      <c r="BW46" s="147"/>
      <c r="BX46" s="147"/>
      <c r="BY46" s="147"/>
      <c r="BZ46" s="147"/>
      <c r="CA46" s="148">
        <f t="shared" si="3"/>
        <v>0</v>
      </c>
      <c r="CB46" s="152"/>
      <c r="CC46" s="152"/>
      <c r="CD46" s="152"/>
      <c r="CE46" s="152"/>
      <c r="CF46" s="152"/>
      <c r="CG46" s="152"/>
      <c r="CH46" s="152"/>
      <c r="CI46" s="152"/>
      <c r="CJ46" s="152"/>
      <c r="CK46" s="152"/>
      <c r="CL46" s="152"/>
      <c r="CM46" s="152"/>
      <c r="CN46" s="152"/>
      <c r="CO46" s="152"/>
      <c r="CP46" s="152"/>
      <c r="CQ46" s="152"/>
      <c r="CR46" s="152"/>
      <c r="CS46" s="152"/>
      <c r="CT46" s="152"/>
      <c r="CU46" s="152"/>
      <c r="CV46" s="152"/>
      <c r="CW46" s="152"/>
      <c r="CX46" s="152"/>
      <c r="CY46" s="152"/>
      <c r="CZ46" s="152"/>
      <c r="DA46" s="152"/>
      <c r="DB46" s="152"/>
      <c r="DC46" s="152"/>
      <c r="DD46" s="147"/>
      <c r="DE46" s="147"/>
      <c r="DF46" s="147"/>
      <c r="DG46" s="147"/>
      <c r="DH46" s="147"/>
      <c r="DI46" s="147"/>
      <c r="DJ46" s="147"/>
      <c r="DK46" s="147"/>
      <c r="DL46" s="147"/>
      <c r="DM46" s="147"/>
      <c r="DN46" s="147"/>
      <c r="DO46" s="148">
        <f t="shared" si="4"/>
        <v>0</v>
      </c>
      <c r="DP46" s="147"/>
      <c r="DQ46" s="147"/>
      <c r="DR46" s="147"/>
      <c r="DS46" s="147"/>
      <c r="DT46" s="147"/>
      <c r="DU46" s="147"/>
      <c r="DV46" s="147"/>
      <c r="DW46" s="147"/>
      <c r="DX46" s="147"/>
      <c r="DY46" s="147"/>
      <c r="DZ46" s="147"/>
      <c r="EA46" s="148">
        <f t="shared" si="5"/>
        <v>0</v>
      </c>
      <c r="EB46" s="147"/>
      <c r="EC46" s="147"/>
      <c r="ED46" s="147"/>
      <c r="EE46" s="147"/>
      <c r="EF46" s="147"/>
      <c r="EG46" s="147"/>
      <c r="EH46" s="147"/>
      <c r="EI46" s="147"/>
      <c r="EJ46" s="147"/>
      <c r="EK46" s="147"/>
      <c r="EL46" s="147"/>
      <c r="EM46" s="148">
        <f t="shared" si="6"/>
        <v>0</v>
      </c>
      <c r="EN46" s="147"/>
      <c r="EO46" s="147"/>
      <c r="EP46" s="147"/>
      <c r="EQ46" s="147"/>
      <c r="ER46" s="147"/>
      <c r="ES46" s="147"/>
      <c r="ET46" s="147"/>
      <c r="EU46" s="147"/>
      <c r="EV46" s="147"/>
      <c r="EW46" s="147"/>
      <c r="EX46" s="147"/>
      <c r="EY46" s="148">
        <f t="shared" si="7"/>
        <v>0</v>
      </c>
      <c r="EZ46" s="148">
        <f t="shared" si="8"/>
        <v>0</v>
      </c>
    </row>
    <row r="47" spans="2:156" ht="27" customHeight="1">
      <c r="B47" s="372" t="s">
        <v>717</v>
      </c>
      <c r="C47" s="128" t="s">
        <v>718</v>
      </c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83">
        <f t="shared" ref="AF47:AP47" si="33">AF44+AF45+AF46</f>
        <v>0</v>
      </c>
      <c r="AG47" s="183">
        <f t="shared" si="33"/>
        <v>0</v>
      </c>
      <c r="AH47" s="183">
        <f t="shared" si="33"/>
        <v>0</v>
      </c>
      <c r="AI47" s="183">
        <f t="shared" si="33"/>
        <v>0</v>
      </c>
      <c r="AJ47" s="183">
        <f t="shared" si="33"/>
        <v>0</v>
      </c>
      <c r="AK47" s="183">
        <f t="shared" si="33"/>
        <v>0</v>
      </c>
      <c r="AL47" s="183">
        <f t="shared" si="33"/>
        <v>0</v>
      </c>
      <c r="AM47" s="183">
        <f t="shared" si="33"/>
        <v>0</v>
      </c>
      <c r="AN47" s="183">
        <f t="shared" si="33"/>
        <v>0</v>
      </c>
      <c r="AO47" s="183">
        <f t="shared" si="33"/>
        <v>0</v>
      </c>
      <c r="AP47" s="183">
        <f t="shared" si="33"/>
        <v>0</v>
      </c>
      <c r="AQ47" s="183">
        <f t="shared" si="0"/>
        <v>0</v>
      </c>
      <c r="AR47" s="183">
        <f t="shared" ref="AR47:BB47" si="34">AR44+AR45+AR46</f>
        <v>0</v>
      </c>
      <c r="AS47" s="183">
        <f t="shared" si="34"/>
        <v>0</v>
      </c>
      <c r="AT47" s="183">
        <f t="shared" si="34"/>
        <v>0</v>
      </c>
      <c r="AU47" s="183">
        <f t="shared" si="34"/>
        <v>0</v>
      </c>
      <c r="AV47" s="183">
        <f t="shared" si="34"/>
        <v>0</v>
      </c>
      <c r="AW47" s="183">
        <f t="shared" si="34"/>
        <v>0</v>
      </c>
      <c r="AX47" s="183">
        <f t="shared" si="34"/>
        <v>0</v>
      </c>
      <c r="AY47" s="183">
        <f t="shared" si="34"/>
        <v>0</v>
      </c>
      <c r="AZ47" s="183">
        <f t="shared" si="34"/>
        <v>0</v>
      </c>
      <c r="BA47" s="183">
        <f t="shared" si="34"/>
        <v>0</v>
      </c>
      <c r="BB47" s="183">
        <f t="shared" si="34"/>
        <v>0</v>
      </c>
      <c r="BC47" s="183">
        <f t="shared" si="1"/>
        <v>0</v>
      </c>
      <c r="BD47" s="183">
        <f t="shared" ref="BD47:BN47" si="35">BD44+BD45+BD46</f>
        <v>0</v>
      </c>
      <c r="BE47" s="183">
        <f t="shared" si="35"/>
        <v>0</v>
      </c>
      <c r="BF47" s="183">
        <f t="shared" si="35"/>
        <v>0</v>
      </c>
      <c r="BG47" s="183">
        <f t="shared" si="35"/>
        <v>0</v>
      </c>
      <c r="BH47" s="183">
        <f t="shared" si="35"/>
        <v>0</v>
      </c>
      <c r="BI47" s="183">
        <f t="shared" si="35"/>
        <v>0</v>
      </c>
      <c r="BJ47" s="183">
        <f t="shared" si="35"/>
        <v>0</v>
      </c>
      <c r="BK47" s="183">
        <f t="shared" si="35"/>
        <v>0</v>
      </c>
      <c r="BL47" s="183">
        <f t="shared" si="35"/>
        <v>0</v>
      </c>
      <c r="BM47" s="183">
        <f t="shared" si="35"/>
        <v>0</v>
      </c>
      <c r="BN47" s="183">
        <f t="shared" si="35"/>
        <v>0</v>
      </c>
      <c r="BO47" s="183">
        <f t="shared" si="2"/>
        <v>0</v>
      </c>
      <c r="BP47" s="183">
        <f t="shared" ref="BP47:BZ47" si="36">BP44+BP45+BP46</f>
        <v>0</v>
      </c>
      <c r="BQ47" s="183">
        <f t="shared" si="36"/>
        <v>0</v>
      </c>
      <c r="BR47" s="183">
        <f t="shared" si="36"/>
        <v>0</v>
      </c>
      <c r="BS47" s="183">
        <f t="shared" si="36"/>
        <v>0</v>
      </c>
      <c r="BT47" s="183">
        <f t="shared" si="36"/>
        <v>0</v>
      </c>
      <c r="BU47" s="183">
        <f t="shared" si="36"/>
        <v>0</v>
      </c>
      <c r="BV47" s="183">
        <f t="shared" si="36"/>
        <v>0</v>
      </c>
      <c r="BW47" s="183">
        <f t="shared" si="36"/>
        <v>0</v>
      </c>
      <c r="BX47" s="183">
        <f t="shared" si="36"/>
        <v>0</v>
      </c>
      <c r="BY47" s="183">
        <f t="shared" si="36"/>
        <v>0</v>
      </c>
      <c r="BZ47" s="183">
        <f t="shared" si="36"/>
        <v>0</v>
      </c>
      <c r="CA47" s="183">
        <f t="shared" si="3"/>
        <v>0</v>
      </c>
      <c r="CB47" s="152"/>
      <c r="CC47" s="152"/>
      <c r="CD47" s="152"/>
      <c r="CE47" s="152"/>
      <c r="CF47" s="152"/>
      <c r="CG47" s="152"/>
      <c r="CH47" s="152"/>
      <c r="CI47" s="152"/>
      <c r="CJ47" s="152"/>
      <c r="CK47" s="152"/>
      <c r="CL47" s="152"/>
      <c r="CM47" s="152"/>
      <c r="CN47" s="152"/>
      <c r="CO47" s="152"/>
      <c r="CP47" s="152"/>
      <c r="CQ47" s="152"/>
      <c r="CR47" s="152"/>
      <c r="CS47" s="152"/>
      <c r="CT47" s="152"/>
      <c r="CU47" s="152"/>
      <c r="CV47" s="152"/>
      <c r="CW47" s="152"/>
      <c r="CX47" s="152"/>
      <c r="CY47" s="152"/>
      <c r="CZ47" s="152"/>
      <c r="DA47" s="152"/>
      <c r="DB47" s="152"/>
      <c r="DC47" s="152"/>
      <c r="DD47" s="183">
        <f t="shared" ref="DD47:DN47" si="37">DD44+DD45+DD46</f>
        <v>0</v>
      </c>
      <c r="DE47" s="183">
        <f t="shared" si="37"/>
        <v>0</v>
      </c>
      <c r="DF47" s="183">
        <f t="shared" si="37"/>
        <v>0</v>
      </c>
      <c r="DG47" s="183">
        <f t="shared" si="37"/>
        <v>0</v>
      </c>
      <c r="DH47" s="183">
        <f t="shared" si="37"/>
        <v>0</v>
      </c>
      <c r="DI47" s="183">
        <f t="shared" si="37"/>
        <v>0</v>
      </c>
      <c r="DJ47" s="183">
        <f t="shared" si="37"/>
        <v>0</v>
      </c>
      <c r="DK47" s="183">
        <f t="shared" si="37"/>
        <v>0</v>
      </c>
      <c r="DL47" s="183">
        <f t="shared" si="37"/>
        <v>0</v>
      </c>
      <c r="DM47" s="183">
        <f t="shared" si="37"/>
        <v>0</v>
      </c>
      <c r="DN47" s="183">
        <f t="shared" si="37"/>
        <v>0</v>
      </c>
      <c r="DO47" s="183">
        <f t="shared" si="4"/>
        <v>0</v>
      </c>
      <c r="DP47" s="183">
        <f t="shared" ref="DP47:DZ47" si="38">DP44+DP45+DP46</f>
        <v>0</v>
      </c>
      <c r="DQ47" s="183">
        <f t="shared" si="38"/>
        <v>0</v>
      </c>
      <c r="DR47" s="183">
        <f t="shared" si="38"/>
        <v>0</v>
      </c>
      <c r="DS47" s="183">
        <f t="shared" si="38"/>
        <v>0</v>
      </c>
      <c r="DT47" s="183">
        <f t="shared" si="38"/>
        <v>0</v>
      </c>
      <c r="DU47" s="183">
        <f t="shared" si="38"/>
        <v>0</v>
      </c>
      <c r="DV47" s="183">
        <f t="shared" si="38"/>
        <v>0</v>
      </c>
      <c r="DW47" s="183">
        <f t="shared" si="38"/>
        <v>0</v>
      </c>
      <c r="DX47" s="183">
        <f t="shared" si="38"/>
        <v>0</v>
      </c>
      <c r="DY47" s="183">
        <f t="shared" si="38"/>
        <v>0</v>
      </c>
      <c r="DZ47" s="183">
        <f t="shared" si="38"/>
        <v>0</v>
      </c>
      <c r="EA47" s="183">
        <f t="shared" si="5"/>
        <v>0</v>
      </c>
      <c r="EB47" s="183">
        <f t="shared" ref="EB47:EL47" si="39">EB44+EB45+EB46</f>
        <v>0</v>
      </c>
      <c r="EC47" s="183">
        <f t="shared" si="39"/>
        <v>0</v>
      </c>
      <c r="ED47" s="183">
        <f t="shared" si="39"/>
        <v>0</v>
      </c>
      <c r="EE47" s="183">
        <f t="shared" si="39"/>
        <v>0</v>
      </c>
      <c r="EF47" s="183">
        <f t="shared" si="39"/>
        <v>0</v>
      </c>
      <c r="EG47" s="183">
        <f t="shared" si="39"/>
        <v>0</v>
      </c>
      <c r="EH47" s="183">
        <f t="shared" si="39"/>
        <v>0</v>
      </c>
      <c r="EI47" s="183">
        <f t="shared" si="39"/>
        <v>0</v>
      </c>
      <c r="EJ47" s="183">
        <f t="shared" si="39"/>
        <v>0</v>
      </c>
      <c r="EK47" s="183">
        <f t="shared" si="39"/>
        <v>0</v>
      </c>
      <c r="EL47" s="183">
        <f t="shared" si="39"/>
        <v>0</v>
      </c>
      <c r="EM47" s="183">
        <f t="shared" si="6"/>
        <v>0</v>
      </c>
      <c r="EN47" s="183">
        <f t="shared" ref="EN47:EX47" si="40">EN44+EN45+EN46</f>
        <v>0</v>
      </c>
      <c r="EO47" s="183">
        <f t="shared" si="40"/>
        <v>0</v>
      </c>
      <c r="EP47" s="183">
        <f t="shared" si="40"/>
        <v>0</v>
      </c>
      <c r="EQ47" s="183">
        <f t="shared" si="40"/>
        <v>0</v>
      </c>
      <c r="ER47" s="183">
        <f t="shared" si="40"/>
        <v>0</v>
      </c>
      <c r="ES47" s="183">
        <f t="shared" si="40"/>
        <v>0</v>
      </c>
      <c r="ET47" s="183">
        <f t="shared" si="40"/>
        <v>0</v>
      </c>
      <c r="EU47" s="183">
        <f t="shared" si="40"/>
        <v>0</v>
      </c>
      <c r="EV47" s="183">
        <f t="shared" si="40"/>
        <v>0</v>
      </c>
      <c r="EW47" s="183">
        <f t="shared" si="40"/>
        <v>0</v>
      </c>
      <c r="EX47" s="183">
        <f t="shared" si="40"/>
        <v>0</v>
      </c>
      <c r="EY47" s="183">
        <f t="shared" si="7"/>
        <v>0</v>
      </c>
      <c r="EZ47" s="183">
        <f t="shared" si="8"/>
        <v>0</v>
      </c>
    </row>
    <row r="48" spans="2:156" ht="27" customHeight="1">
      <c r="B48" s="372" t="s">
        <v>848</v>
      </c>
      <c r="C48" s="128" t="s">
        <v>720</v>
      </c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47"/>
      <c r="AG48" s="147"/>
      <c r="AH48" s="147"/>
      <c r="AI48" s="147"/>
      <c r="AJ48" s="147"/>
      <c r="AK48" s="147"/>
      <c r="AL48" s="147"/>
      <c r="AM48" s="147"/>
      <c r="AN48" s="147"/>
      <c r="AO48" s="147"/>
      <c r="AP48" s="147"/>
      <c r="AQ48" s="148">
        <f t="shared" si="0"/>
        <v>0</v>
      </c>
      <c r="AR48" s="147"/>
      <c r="AS48" s="147"/>
      <c r="AT48" s="147"/>
      <c r="AU48" s="147"/>
      <c r="AV48" s="147"/>
      <c r="AW48" s="147"/>
      <c r="AX48" s="147"/>
      <c r="AY48" s="147"/>
      <c r="AZ48" s="147"/>
      <c r="BA48" s="147"/>
      <c r="BB48" s="147"/>
      <c r="BC48" s="148">
        <f t="shared" si="1"/>
        <v>0</v>
      </c>
      <c r="BD48" s="147"/>
      <c r="BE48" s="147"/>
      <c r="BF48" s="147"/>
      <c r="BG48" s="147"/>
      <c r="BH48" s="147"/>
      <c r="BI48" s="147"/>
      <c r="BJ48" s="147"/>
      <c r="BK48" s="147"/>
      <c r="BL48" s="147"/>
      <c r="BM48" s="147"/>
      <c r="BN48" s="147"/>
      <c r="BO48" s="148">
        <f t="shared" si="2"/>
        <v>0</v>
      </c>
      <c r="BP48" s="147"/>
      <c r="BQ48" s="147"/>
      <c r="BR48" s="147"/>
      <c r="BS48" s="147"/>
      <c r="BT48" s="147"/>
      <c r="BU48" s="147"/>
      <c r="BV48" s="147"/>
      <c r="BW48" s="147"/>
      <c r="BX48" s="147"/>
      <c r="BY48" s="147"/>
      <c r="BZ48" s="147"/>
      <c r="CA48" s="148">
        <f t="shared" si="3"/>
        <v>0</v>
      </c>
      <c r="CB48" s="152"/>
      <c r="CC48" s="152"/>
      <c r="CD48" s="152"/>
      <c r="CE48" s="152"/>
      <c r="CF48" s="152"/>
      <c r="CG48" s="152"/>
      <c r="CH48" s="152"/>
      <c r="CI48" s="152"/>
      <c r="CJ48" s="152"/>
      <c r="CK48" s="152"/>
      <c r="CL48" s="152"/>
      <c r="CM48" s="152"/>
      <c r="CN48" s="152"/>
      <c r="CO48" s="152"/>
      <c r="CP48" s="152"/>
      <c r="CQ48" s="152"/>
      <c r="CR48" s="152"/>
      <c r="CS48" s="152"/>
      <c r="CT48" s="152"/>
      <c r="CU48" s="152"/>
      <c r="CV48" s="152"/>
      <c r="CW48" s="152"/>
      <c r="CX48" s="152"/>
      <c r="CY48" s="152"/>
      <c r="CZ48" s="152"/>
      <c r="DA48" s="152"/>
      <c r="DB48" s="152"/>
      <c r="DC48" s="152"/>
      <c r="DD48" s="147"/>
      <c r="DE48" s="147"/>
      <c r="DF48" s="147"/>
      <c r="DG48" s="147"/>
      <c r="DH48" s="147"/>
      <c r="DI48" s="147"/>
      <c r="DJ48" s="147"/>
      <c r="DK48" s="147"/>
      <c r="DL48" s="147"/>
      <c r="DM48" s="147"/>
      <c r="DN48" s="147"/>
      <c r="DO48" s="148">
        <f t="shared" si="4"/>
        <v>0</v>
      </c>
      <c r="DP48" s="147"/>
      <c r="DQ48" s="147"/>
      <c r="DR48" s="147"/>
      <c r="DS48" s="147"/>
      <c r="DT48" s="147"/>
      <c r="DU48" s="147"/>
      <c r="DV48" s="147"/>
      <c r="DW48" s="147"/>
      <c r="DX48" s="147"/>
      <c r="DY48" s="147"/>
      <c r="DZ48" s="147"/>
      <c r="EA48" s="148">
        <f t="shared" si="5"/>
        <v>0</v>
      </c>
      <c r="EB48" s="147"/>
      <c r="EC48" s="147"/>
      <c r="ED48" s="147"/>
      <c r="EE48" s="147"/>
      <c r="EF48" s="147"/>
      <c r="EG48" s="147"/>
      <c r="EH48" s="147"/>
      <c r="EI48" s="147"/>
      <c r="EJ48" s="147"/>
      <c r="EK48" s="147"/>
      <c r="EL48" s="147"/>
      <c r="EM48" s="148">
        <f t="shared" si="6"/>
        <v>0</v>
      </c>
      <c r="EN48" s="147"/>
      <c r="EO48" s="147"/>
      <c r="EP48" s="147"/>
      <c r="EQ48" s="147"/>
      <c r="ER48" s="147"/>
      <c r="ES48" s="147"/>
      <c r="ET48" s="147"/>
      <c r="EU48" s="147"/>
      <c r="EV48" s="147"/>
      <c r="EW48" s="147"/>
      <c r="EX48" s="147"/>
      <c r="EY48" s="148">
        <f t="shared" si="7"/>
        <v>0</v>
      </c>
      <c r="EZ48" s="148">
        <f t="shared" si="8"/>
        <v>0</v>
      </c>
    </row>
    <row r="49" spans="2:312" ht="27" customHeight="1">
      <c r="B49" s="376" t="s">
        <v>501</v>
      </c>
      <c r="C49" s="128" t="s">
        <v>721</v>
      </c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152"/>
      <c r="AC49" s="152"/>
      <c r="AD49" s="152"/>
      <c r="AE49" s="152"/>
      <c r="AF49" s="183">
        <f t="shared" ref="AF49:AP49" si="41">AF43+AF47+AF48</f>
        <v>0</v>
      </c>
      <c r="AG49" s="183">
        <f t="shared" si="41"/>
        <v>0</v>
      </c>
      <c r="AH49" s="183">
        <f t="shared" si="41"/>
        <v>0</v>
      </c>
      <c r="AI49" s="183">
        <f t="shared" si="41"/>
        <v>0</v>
      </c>
      <c r="AJ49" s="183">
        <f t="shared" si="41"/>
        <v>0</v>
      </c>
      <c r="AK49" s="183">
        <f t="shared" si="41"/>
        <v>0</v>
      </c>
      <c r="AL49" s="183">
        <f t="shared" si="41"/>
        <v>0</v>
      </c>
      <c r="AM49" s="183">
        <f t="shared" si="41"/>
        <v>0</v>
      </c>
      <c r="AN49" s="183">
        <f t="shared" si="41"/>
        <v>0</v>
      </c>
      <c r="AO49" s="183">
        <f t="shared" si="41"/>
        <v>0</v>
      </c>
      <c r="AP49" s="183">
        <f t="shared" si="41"/>
        <v>0</v>
      </c>
      <c r="AQ49" s="183">
        <f t="shared" si="0"/>
        <v>0</v>
      </c>
      <c r="AR49" s="183">
        <f t="shared" ref="AR49:BB49" si="42">AR43+AR47+AR48</f>
        <v>0</v>
      </c>
      <c r="AS49" s="183">
        <f t="shared" si="42"/>
        <v>0</v>
      </c>
      <c r="AT49" s="183">
        <f t="shared" si="42"/>
        <v>0</v>
      </c>
      <c r="AU49" s="183">
        <f t="shared" si="42"/>
        <v>0</v>
      </c>
      <c r="AV49" s="183">
        <f t="shared" si="42"/>
        <v>0</v>
      </c>
      <c r="AW49" s="183">
        <f t="shared" si="42"/>
        <v>0</v>
      </c>
      <c r="AX49" s="183">
        <f t="shared" si="42"/>
        <v>0</v>
      </c>
      <c r="AY49" s="183">
        <f t="shared" si="42"/>
        <v>0</v>
      </c>
      <c r="AZ49" s="183">
        <f t="shared" si="42"/>
        <v>0</v>
      </c>
      <c r="BA49" s="183">
        <f t="shared" si="42"/>
        <v>0</v>
      </c>
      <c r="BB49" s="183">
        <f t="shared" si="42"/>
        <v>0</v>
      </c>
      <c r="BC49" s="183">
        <f t="shared" si="1"/>
        <v>0</v>
      </c>
      <c r="BD49" s="183">
        <f t="shared" ref="BD49:BN49" si="43">BD43+BD47+BD48</f>
        <v>0</v>
      </c>
      <c r="BE49" s="183">
        <f t="shared" si="43"/>
        <v>0</v>
      </c>
      <c r="BF49" s="183">
        <f t="shared" si="43"/>
        <v>0</v>
      </c>
      <c r="BG49" s="183">
        <f t="shared" si="43"/>
        <v>0</v>
      </c>
      <c r="BH49" s="183">
        <f t="shared" si="43"/>
        <v>0</v>
      </c>
      <c r="BI49" s="183">
        <f t="shared" si="43"/>
        <v>0</v>
      </c>
      <c r="BJ49" s="183">
        <f t="shared" si="43"/>
        <v>0</v>
      </c>
      <c r="BK49" s="183">
        <f t="shared" si="43"/>
        <v>0</v>
      </c>
      <c r="BL49" s="183">
        <f t="shared" si="43"/>
        <v>0</v>
      </c>
      <c r="BM49" s="183">
        <f t="shared" si="43"/>
        <v>0</v>
      </c>
      <c r="BN49" s="183">
        <f t="shared" si="43"/>
        <v>0</v>
      </c>
      <c r="BO49" s="183">
        <f t="shared" si="2"/>
        <v>0</v>
      </c>
      <c r="BP49" s="183">
        <f t="shared" ref="BP49:BZ49" si="44">BP43+BP47+BP48</f>
        <v>0</v>
      </c>
      <c r="BQ49" s="183">
        <f t="shared" si="44"/>
        <v>0</v>
      </c>
      <c r="BR49" s="183">
        <f t="shared" si="44"/>
        <v>0</v>
      </c>
      <c r="BS49" s="183">
        <f t="shared" si="44"/>
        <v>0</v>
      </c>
      <c r="BT49" s="183">
        <f t="shared" si="44"/>
        <v>0</v>
      </c>
      <c r="BU49" s="183">
        <f t="shared" si="44"/>
        <v>0</v>
      </c>
      <c r="BV49" s="183">
        <f t="shared" si="44"/>
        <v>0</v>
      </c>
      <c r="BW49" s="183">
        <f t="shared" si="44"/>
        <v>0</v>
      </c>
      <c r="BX49" s="183">
        <f t="shared" si="44"/>
        <v>0</v>
      </c>
      <c r="BY49" s="183">
        <f t="shared" si="44"/>
        <v>0</v>
      </c>
      <c r="BZ49" s="183">
        <f t="shared" si="44"/>
        <v>0</v>
      </c>
      <c r="CA49" s="183">
        <f t="shared" si="3"/>
        <v>0</v>
      </c>
      <c r="CB49" s="152"/>
      <c r="CC49" s="152"/>
      <c r="CD49" s="152"/>
      <c r="CE49" s="152"/>
      <c r="CF49" s="152"/>
      <c r="CG49" s="152"/>
      <c r="CH49" s="152"/>
      <c r="CI49" s="152"/>
      <c r="CJ49" s="152"/>
      <c r="CK49" s="152"/>
      <c r="CL49" s="152"/>
      <c r="CM49" s="152"/>
      <c r="CN49" s="152"/>
      <c r="CO49" s="152"/>
      <c r="CP49" s="152"/>
      <c r="CQ49" s="152"/>
      <c r="CR49" s="152"/>
      <c r="CS49" s="152"/>
      <c r="CT49" s="152"/>
      <c r="CU49" s="152"/>
      <c r="CV49" s="152"/>
      <c r="CW49" s="152"/>
      <c r="CX49" s="152"/>
      <c r="CY49" s="152"/>
      <c r="CZ49" s="152"/>
      <c r="DA49" s="152"/>
      <c r="DB49" s="152"/>
      <c r="DC49" s="152"/>
      <c r="DD49" s="183">
        <f t="shared" ref="DD49:DN49" si="45">DD43+DD47+DD48</f>
        <v>0</v>
      </c>
      <c r="DE49" s="183">
        <f t="shared" si="45"/>
        <v>0</v>
      </c>
      <c r="DF49" s="183">
        <f t="shared" si="45"/>
        <v>0</v>
      </c>
      <c r="DG49" s="183">
        <f t="shared" si="45"/>
        <v>0</v>
      </c>
      <c r="DH49" s="183">
        <f t="shared" si="45"/>
        <v>0</v>
      </c>
      <c r="DI49" s="183">
        <f t="shared" si="45"/>
        <v>0</v>
      </c>
      <c r="DJ49" s="183">
        <f t="shared" si="45"/>
        <v>0</v>
      </c>
      <c r="DK49" s="183">
        <f t="shared" si="45"/>
        <v>0</v>
      </c>
      <c r="DL49" s="183">
        <f t="shared" si="45"/>
        <v>0</v>
      </c>
      <c r="DM49" s="183">
        <f t="shared" si="45"/>
        <v>0</v>
      </c>
      <c r="DN49" s="183">
        <f t="shared" si="45"/>
        <v>0</v>
      </c>
      <c r="DO49" s="183">
        <f t="shared" si="4"/>
        <v>0</v>
      </c>
      <c r="DP49" s="183">
        <f t="shared" ref="DP49:DZ49" si="46">DP43+DP47+DP48</f>
        <v>0</v>
      </c>
      <c r="DQ49" s="183">
        <f t="shared" si="46"/>
        <v>0</v>
      </c>
      <c r="DR49" s="183">
        <f t="shared" si="46"/>
        <v>0</v>
      </c>
      <c r="DS49" s="183">
        <f t="shared" si="46"/>
        <v>0</v>
      </c>
      <c r="DT49" s="183">
        <f t="shared" si="46"/>
        <v>0</v>
      </c>
      <c r="DU49" s="183">
        <f t="shared" si="46"/>
        <v>0</v>
      </c>
      <c r="DV49" s="183">
        <f t="shared" si="46"/>
        <v>0</v>
      </c>
      <c r="DW49" s="183">
        <f t="shared" si="46"/>
        <v>0</v>
      </c>
      <c r="DX49" s="183">
        <f t="shared" si="46"/>
        <v>0</v>
      </c>
      <c r="DY49" s="183">
        <f t="shared" si="46"/>
        <v>0</v>
      </c>
      <c r="DZ49" s="183">
        <f t="shared" si="46"/>
        <v>0</v>
      </c>
      <c r="EA49" s="183">
        <f t="shared" si="5"/>
        <v>0</v>
      </c>
      <c r="EB49" s="183">
        <f t="shared" ref="EB49:EL49" si="47">EB43+EB47+EB48</f>
        <v>0</v>
      </c>
      <c r="EC49" s="183">
        <f t="shared" si="47"/>
        <v>0</v>
      </c>
      <c r="ED49" s="183">
        <f t="shared" si="47"/>
        <v>0</v>
      </c>
      <c r="EE49" s="183">
        <f t="shared" si="47"/>
        <v>0</v>
      </c>
      <c r="EF49" s="183">
        <f t="shared" si="47"/>
        <v>0</v>
      </c>
      <c r="EG49" s="183">
        <f t="shared" si="47"/>
        <v>0</v>
      </c>
      <c r="EH49" s="183">
        <f t="shared" si="47"/>
        <v>0</v>
      </c>
      <c r="EI49" s="183">
        <f t="shared" si="47"/>
        <v>0</v>
      </c>
      <c r="EJ49" s="183">
        <f t="shared" si="47"/>
        <v>0</v>
      </c>
      <c r="EK49" s="183">
        <f t="shared" si="47"/>
        <v>0</v>
      </c>
      <c r="EL49" s="183">
        <f t="shared" si="47"/>
        <v>0</v>
      </c>
      <c r="EM49" s="183">
        <f t="shared" si="6"/>
        <v>0</v>
      </c>
      <c r="EN49" s="183">
        <f t="shared" ref="EN49:EX49" si="48">EN43+EN47+EN48</f>
        <v>0</v>
      </c>
      <c r="EO49" s="183">
        <f t="shared" si="48"/>
        <v>0</v>
      </c>
      <c r="EP49" s="183">
        <f t="shared" si="48"/>
        <v>0</v>
      </c>
      <c r="EQ49" s="183">
        <f t="shared" si="48"/>
        <v>0</v>
      </c>
      <c r="ER49" s="183">
        <f t="shared" si="48"/>
        <v>0</v>
      </c>
      <c r="ES49" s="183">
        <f t="shared" si="48"/>
        <v>0</v>
      </c>
      <c r="ET49" s="183">
        <f t="shared" si="48"/>
        <v>0</v>
      </c>
      <c r="EU49" s="183">
        <f t="shared" si="48"/>
        <v>0</v>
      </c>
      <c r="EV49" s="183">
        <f t="shared" si="48"/>
        <v>0</v>
      </c>
      <c r="EW49" s="183">
        <f t="shared" si="48"/>
        <v>0</v>
      </c>
      <c r="EX49" s="183">
        <f t="shared" si="48"/>
        <v>0</v>
      </c>
      <c r="EY49" s="183">
        <f t="shared" si="7"/>
        <v>0</v>
      </c>
      <c r="EZ49" s="183">
        <f t="shared" si="8"/>
        <v>0</v>
      </c>
    </row>
    <row r="50" spans="2:312" ht="27" customHeight="1">
      <c r="B50" s="373" t="s">
        <v>503</v>
      </c>
      <c r="C50" s="128" t="s">
        <v>723</v>
      </c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52"/>
      <c r="Z50" s="152"/>
      <c r="AA50" s="152"/>
      <c r="AB50" s="152"/>
      <c r="AC50" s="152"/>
      <c r="AD50" s="152"/>
      <c r="AE50" s="152"/>
      <c r="AF50" s="147"/>
      <c r="AG50" s="147"/>
      <c r="AH50" s="147"/>
      <c r="AI50" s="147"/>
      <c r="AJ50" s="147"/>
      <c r="AK50" s="147"/>
      <c r="AL50" s="147"/>
      <c r="AM50" s="147"/>
      <c r="AN50" s="147"/>
      <c r="AO50" s="147"/>
      <c r="AP50" s="147"/>
      <c r="AQ50" s="148">
        <f t="shared" si="0"/>
        <v>0</v>
      </c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8">
        <f t="shared" si="1"/>
        <v>0</v>
      </c>
      <c r="BD50" s="147"/>
      <c r="BE50" s="147"/>
      <c r="BF50" s="147"/>
      <c r="BG50" s="147"/>
      <c r="BH50" s="147"/>
      <c r="BI50" s="147"/>
      <c r="BJ50" s="147"/>
      <c r="BK50" s="147"/>
      <c r="BL50" s="147"/>
      <c r="BM50" s="147"/>
      <c r="BN50" s="147"/>
      <c r="BO50" s="148">
        <f t="shared" si="2"/>
        <v>0</v>
      </c>
      <c r="BP50" s="147"/>
      <c r="BQ50" s="147"/>
      <c r="BR50" s="147"/>
      <c r="BS50" s="147"/>
      <c r="BT50" s="147"/>
      <c r="BU50" s="147"/>
      <c r="BV50" s="147"/>
      <c r="BW50" s="147"/>
      <c r="BX50" s="147"/>
      <c r="BY50" s="147"/>
      <c r="BZ50" s="147"/>
      <c r="CA50" s="148">
        <f t="shared" si="3"/>
        <v>0</v>
      </c>
      <c r="CB50" s="152"/>
      <c r="CC50" s="152"/>
      <c r="CD50" s="152"/>
      <c r="CE50" s="152"/>
      <c r="CF50" s="152"/>
      <c r="CG50" s="152"/>
      <c r="CH50" s="152"/>
      <c r="CI50" s="152"/>
      <c r="CJ50" s="152"/>
      <c r="CK50" s="152"/>
      <c r="CL50" s="152"/>
      <c r="CM50" s="152"/>
      <c r="CN50" s="152"/>
      <c r="CO50" s="152"/>
      <c r="CP50" s="152"/>
      <c r="CQ50" s="152"/>
      <c r="CR50" s="152"/>
      <c r="CS50" s="152"/>
      <c r="CT50" s="152"/>
      <c r="CU50" s="152"/>
      <c r="CV50" s="152"/>
      <c r="CW50" s="152"/>
      <c r="CX50" s="152"/>
      <c r="CY50" s="152"/>
      <c r="CZ50" s="152"/>
      <c r="DA50" s="152"/>
      <c r="DB50" s="152"/>
      <c r="DC50" s="152"/>
      <c r="DD50" s="147"/>
      <c r="DE50" s="147"/>
      <c r="DF50" s="147"/>
      <c r="DG50" s="147"/>
      <c r="DH50" s="147"/>
      <c r="DI50" s="147"/>
      <c r="DJ50" s="147"/>
      <c r="DK50" s="147"/>
      <c r="DL50" s="147"/>
      <c r="DM50" s="147"/>
      <c r="DN50" s="147"/>
      <c r="DO50" s="148">
        <f t="shared" si="4"/>
        <v>0</v>
      </c>
      <c r="DP50" s="147"/>
      <c r="DQ50" s="147"/>
      <c r="DR50" s="147"/>
      <c r="DS50" s="147"/>
      <c r="DT50" s="147"/>
      <c r="DU50" s="147"/>
      <c r="DV50" s="147"/>
      <c r="DW50" s="147"/>
      <c r="DX50" s="147"/>
      <c r="DY50" s="147"/>
      <c r="DZ50" s="147"/>
      <c r="EA50" s="148">
        <f t="shared" si="5"/>
        <v>0</v>
      </c>
      <c r="EB50" s="147"/>
      <c r="EC50" s="147"/>
      <c r="ED50" s="147"/>
      <c r="EE50" s="147"/>
      <c r="EF50" s="147"/>
      <c r="EG50" s="147"/>
      <c r="EH50" s="147"/>
      <c r="EI50" s="147"/>
      <c r="EJ50" s="147"/>
      <c r="EK50" s="147"/>
      <c r="EL50" s="147"/>
      <c r="EM50" s="148">
        <f t="shared" si="6"/>
        <v>0</v>
      </c>
      <c r="EN50" s="147"/>
      <c r="EO50" s="147"/>
      <c r="EP50" s="147"/>
      <c r="EQ50" s="147"/>
      <c r="ER50" s="147"/>
      <c r="ES50" s="147"/>
      <c r="ET50" s="147"/>
      <c r="EU50" s="147"/>
      <c r="EV50" s="147"/>
      <c r="EW50" s="147"/>
      <c r="EX50" s="147"/>
      <c r="EY50" s="148">
        <f t="shared" si="7"/>
        <v>0</v>
      </c>
      <c r="EZ50" s="148">
        <f t="shared" si="8"/>
        <v>0</v>
      </c>
    </row>
    <row r="51" spans="2:312" ht="27" customHeight="1">
      <c r="B51" s="376" t="s">
        <v>505</v>
      </c>
      <c r="C51" s="128" t="s">
        <v>724</v>
      </c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V51" s="152"/>
      <c r="W51" s="152"/>
      <c r="X51" s="152"/>
      <c r="Y51" s="152"/>
      <c r="Z51" s="152"/>
      <c r="AA51" s="152"/>
      <c r="AB51" s="152"/>
      <c r="AC51" s="152"/>
      <c r="AD51" s="152"/>
      <c r="AE51" s="152"/>
      <c r="AF51" s="183">
        <f t="shared" ref="AF51:AP51" si="49">AF49+AF50</f>
        <v>0</v>
      </c>
      <c r="AG51" s="183">
        <f t="shared" si="49"/>
        <v>0</v>
      </c>
      <c r="AH51" s="183">
        <f t="shared" si="49"/>
        <v>0</v>
      </c>
      <c r="AI51" s="183">
        <f t="shared" si="49"/>
        <v>0</v>
      </c>
      <c r="AJ51" s="183">
        <f t="shared" si="49"/>
        <v>0</v>
      </c>
      <c r="AK51" s="183">
        <f t="shared" si="49"/>
        <v>0</v>
      </c>
      <c r="AL51" s="183">
        <f t="shared" si="49"/>
        <v>0</v>
      </c>
      <c r="AM51" s="183">
        <f t="shared" si="49"/>
        <v>0</v>
      </c>
      <c r="AN51" s="183">
        <f t="shared" si="49"/>
        <v>0</v>
      </c>
      <c r="AO51" s="183">
        <f t="shared" si="49"/>
        <v>0</v>
      </c>
      <c r="AP51" s="183">
        <f t="shared" si="49"/>
        <v>0</v>
      </c>
      <c r="AQ51" s="183">
        <f t="shared" si="0"/>
        <v>0</v>
      </c>
      <c r="AR51" s="183">
        <f t="shared" ref="AR51:BB51" si="50">AR49+AR50</f>
        <v>0</v>
      </c>
      <c r="AS51" s="183">
        <f t="shared" si="50"/>
        <v>0</v>
      </c>
      <c r="AT51" s="183">
        <f t="shared" si="50"/>
        <v>0</v>
      </c>
      <c r="AU51" s="183">
        <f t="shared" si="50"/>
        <v>0</v>
      </c>
      <c r="AV51" s="183">
        <f t="shared" si="50"/>
        <v>0</v>
      </c>
      <c r="AW51" s="183">
        <f t="shared" si="50"/>
        <v>0</v>
      </c>
      <c r="AX51" s="183">
        <f t="shared" si="50"/>
        <v>0</v>
      </c>
      <c r="AY51" s="183">
        <f t="shared" si="50"/>
        <v>0</v>
      </c>
      <c r="AZ51" s="183">
        <f t="shared" si="50"/>
        <v>0</v>
      </c>
      <c r="BA51" s="183">
        <f t="shared" si="50"/>
        <v>0</v>
      </c>
      <c r="BB51" s="183">
        <f t="shared" si="50"/>
        <v>0</v>
      </c>
      <c r="BC51" s="183">
        <f t="shared" si="1"/>
        <v>0</v>
      </c>
      <c r="BD51" s="183">
        <f t="shared" ref="BD51:BN51" si="51">BD49+BD50</f>
        <v>0</v>
      </c>
      <c r="BE51" s="183">
        <f t="shared" si="51"/>
        <v>0</v>
      </c>
      <c r="BF51" s="183">
        <f t="shared" si="51"/>
        <v>0</v>
      </c>
      <c r="BG51" s="183">
        <f t="shared" si="51"/>
        <v>0</v>
      </c>
      <c r="BH51" s="183">
        <f t="shared" si="51"/>
        <v>0</v>
      </c>
      <c r="BI51" s="183">
        <f t="shared" si="51"/>
        <v>0</v>
      </c>
      <c r="BJ51" s="183">
        <f t="shared" si="51"/>
        <v>0</v>
      </c>
      <c r="BK51" s="183">
        <f t="shared" si="51"/>
        <v>0</v>
      </c>
      <c r="BL51" s="183">
        <f t="shared" si="51"/>
        <v>0</v>
      </c>
      <c r="BM51" s="183">
        <f t="shared" si="51"/>
        <v>0</v>
      </c>
      <c r="BN51" s="183">
        <f t="shared" si="51"/>
        <v>0</v>
      </c>
      <c r="BO51" s="183">
        <f t="shared" si="2"/>
        <v>0</v>
      </c>
      <c r="BP51" s="183">
        <f t="shared" ref="BP51:BZ51" si="52">BP49+BP50</f>
        <v>0</v>
      </c>
      <c r="BQ51" s="183">
        <f t="shared" si="52"/>
        <v>0</v>
      </c>
      <c r="BR51" s="183">
        <f t="shared" si="52"/>
        <v>0</v>
      </c>
      <c r="BS51" s="183">
        <f t="shared" si="52"/>
        <v>0</v>
      </c>
      <c r="BT51" s="183">
        <f t="shared" si="52"/>
        <v>0</v>
      </c>
      <c r="BU51" s="183">
        <f t="shared" si="52"/>
        <v>0</v>
      </c>
      <c r="BV51" s="183">
        <f t="shared" si="52"/>
        <v>0</v>
      </c>
      <c r="BW51" s="183">
        <f t="shared" si="52"/>
        <v>0</v>
      </c>
      <c r="BX51" s="183">
        <f t="shared" si="52"/>
        <v>0</v>
      </c>
      <c r="BY51" s="183">
        <f t="shared" si="52"/>
        <v>0</v>
      </c>
      <c r="BZ51" s="183">
        <f t="shared" si="52"/>
        <v>0</v>
      </c>
      <c r="CA51" s="183">
        <f t="shared" si="3"/>
        <v>0</v>
      </c>
      <c r="CB51" s="152"/>
      <c r="CC51" s="152"/>
      <c r="CD51" s="152"/>
      <c r="CE51" s="152"/>
      <c r="CF51" s="152"/>
      <c r="CG51" s="152"/>
      <c r="CH51" s="152"/>
      <c r="CI51" s="152"/>
      <c r="CJ51" s="152"/>
      <c r="CK51" s="152"/>
      <c r="CL51" s="152"/>
      <c r="CM51" s="152"/>
      <c r="CN51" s="152"/>
      <c r="CO51" s="152"/>
      <c r="CP51" s="152"/>
      <c r="CQ51" s="152"/>
      <c r="CR51" s="152"/>
      <c r="CS51" s="152"/>
      <c r="CT51" s="152"/>
      <c r="CU51" s="152"/>
      <c r="CV51" s="152"/>
      <c r="CW51" s="152"/>
      <c r="CX51" s="152"/>
      <c r="CY51" s="152"/>
      <c r="CZ51" s="152"/>
      <c r="DA51" s="152"/>
      <c r="DB51" s="152"/>
      <c r="DC51" s="152"/>
      <c r="DD51" s="183">
        <f t="shared" ref="DD51:DN51" si="53">DD49+DD50</f>
        <v>0</v>
      </c>
      <c r="DE51" s="183">
        <f t="shared" si="53"/>
        <v>0</v>
      </c>
      <c r="DF51" s="183">
        <f t="shared" si="53"/>
        <v>0</v>
      </c>
      <c r="DG51" s="183">
        <f t="shared" si="53"/>
        <v>0</v>
      </c>
      <c r="DH51" s="183">
        <f t="shared" si="53"/>
        <v>0</v>
      </c>
      <c r="DI51" s="183">
        <f t="shared" si="53"/>
        <v>0</v>
      </c>
      <c r="DJ51" s="183">
        <f t="shared" si="53"/>
        <v>0</v>
      </c>
      <c r="DK51" s="183">
        <f t="shared" si="53"/>
        <v>0</v>
      </c>
      <c r="DL51" s="183">
        <f t="shared" si="53"/>
        <v>0</v>
      </c>
      <c r="DM51" s="183">
        <f t="shared" si="53"/>
        <v>0</v>
      </c>
      <c r="DN51" s="183">
        <f t="shared" si="53"/>
        <v>0</v>
      </c>
      <c r="DO51" s="183">
        <f t="shared" si="4"/>
        <v>0</v>
      </c>
      <c r="DP51" s="183">
        <f t="shared" ref="DP51:DZ51" si="54">DP49+DP50</f>
        <v>0</v>
      </c>
      <c r="DQ51" s="183">
        <f t="shared" si="54"/>
        <v>0</v>
      </c>
      <c r="DR51" s="183">
        <f t="shared" si="54"/>
        <v>0</v>
      </c>
      <c r="DS51" s="183">
        <f t="shared" si="54"/>
        <v>0</v>
      </c>
      <c r="DT51" s="183">
        <f t="shared" si="54"/>
        <v>0</v>
      </c>
      <c r="DU51" s="183">
        <f t="shared" si="54"/>
        <v>0</v>
      </c>
      <c r="DV51" s="183">
        <f t="shared" si="54"/>
        <v>0</v>
      </c>
      <c r="DW51" s="183">
        <f t="shared" si="54"/>
        <v>0</v>
      </c>
      <c r="DX51" s="183">
        <f t="shared" si="54"/>
        <v>0</v>
      </c>
      <c r="DY51" s="183">
        <f t="shared" si="54"/>
        <v>0</v>
      </c>
      <c r="DZ51" s="183">
        <f t="shared" si="54"/>
        <v>0</v>
      </c>
      <c r="EA51" s="183">
        <f t="shared" si="5"/>
        <v>0</v>
      </c>
      <c r="EB51" s="183">
        <f t="shared" ref="EB51:EL51" si="55">EB49+EB50</f>
        <v>0</v>
      </c>
      <c r="EC51" s="183">
        <f t="shared" si="55"/>
        <v>0</v>
      </c>
      <c r="ED51" s="183">
        <f t="shared" si="55"/>
        <v>0</v>
      </c>
      <c r="EE51" s="183">
        <f t="shared" si="55"/>
        <v>0</v>
      </c>
      <c r="EF51" s="183">
        <f t="shared" si="55"/>
        <v>0</v>
      </c>
      <c r="EG51" s="183">
        <f t="shared" si="55"/>
        <v>0</v>
      </c>
      <c r="EH51" s="183">
        <f t="shared" si="55"/>
        <v>0</v>
      </c>
      <c r="EI51" s="183">
        <f t="shared" si="55"/>
        <v>0</v>
      </c>
      <c r="EJ51" s="183">
        <f t="shared" si="55"/>
        <v>0</v>
      </c>
      <c r="EK51" s="183">
        <f t="shared" si="55"/>
        <v>0</v>
      </c>
      <c r="EL51" s="183">
        <f t="shared" si="55"/>
        <v>0</v>
      </c>
      <c r="EM51" s="183">
        <f t="shared" si="6"/>
        <v>0</v>
      </c>
      <c r="EN51" s="183">
        <f t="shared" ref="EN51:EZ51" si="56">EN49+EN50</f>
        <v>0</v>
      </c>
      <c r="EO51" s="183">
        <f t="shared" si="56"/>
        <v>0</v>
      </c>
      <c r="EP51" s="183">
        <f t="shared" si="56"/>
        <v>0</v>
      </c>
      <c r="EQ51" s="183">
        <f t="shared" si="56"/>
        <v>0</v>
      </c>
      <c r="ER51" s="183">
        <f t="shared" si="56"/>
        <v>0</v>
      </c>
      <c r="ES51" s="183">
        <f t="shared" si="56"/>
        <v>0</v>
      </c>
      <c r="ET51" s="183">
        <f t="shared" si="56"/>
        <v>0</v>
      </c>
      <c r="EU51" s="183">
        <f t="shared" si="56"/>
        <v>0</v>
      </c>
      <c r="EV51" s="183">
        <f t="shared" si="56"/>
        <v>0</v>
      </c>
      <c r="EW51" s="183">
        <f t="shared" si="56"/>
        <v>0</v>
      </c>
      <c r="EX51" s="183">
        <f t="shared" si="56"/>
        <v>0</v>
      </c>
      <c r="EY51" s="183">
        <f t="shared" si="56"/>
        <v>0</v>
      </c>
      <c r="EZ51" s="183">
        <f t="shared" si="56"/>
        <v>0</v>
      </c>
    </row>
    <row r="52" spans="2:312" ht="15" customHeight="1"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  <c r="AJ52" s="154"/>
      <c r="AK52" s="154"/>
      <c r="AL52" s="154"/>
      <c r="AM52" s="154"/>
      <c r="AN52" s="154"/>
      <c r="AO52" s="154"/>
      <c r="AP52" s="154"/>
      <c r="AQ52" s="154"/>
      <c r="AR52" s="154"/>
      <c r="AS52" s="154"/>
      <c r="AT52" s="154"/>
      <c r="AU52" s="154"/>
      <c r="AV52" s="154"/>
      <c r="AW52" s="154"/>
      <c r="AX52" s="154"/>
      <c r="AY52" s="154"/>
      <c r="AZ52" s="154"/>
      <c r="BA52" s="154"/>
      <c r="BB52" s="154"/>
      <c r="BC52" s="154"/>
      <c r="BD52" s="154"/>
      <c r="BE52" s="154"/>
      <c r="BF52" s="154"/>
      <c r="BG52" s="154"/>
      <c r="BH52" s="154"/>
      <c r="BI52" s="154"/>
      <c r="BJ52" s="154"/>
      <c r="BK52" s="154"/>
      <c r="BL52" s="154"/>
      <c r="BM52" s="154"/>
      <c r="BN52" s="154"/>
      <c r="BO52" s="154"/>
      <c r="BP52" s="154"/>
      <c r="BQ52" s="154"/>
      <c r="BR52" s="154"/>
      <c r="BS52" s="154"/>
      <c r="BT52" s="154"/>
      <c r="BU52" s="154"/>
      <c r="BV52" s="154"/>
      <c r="BW52" s="154"/>
      <c r="BX52" s="154"/>
      <c r="BY52" s="154"/>
      <c r="BZ52" s="154"/>
      <c r="CA52" s="154"/>
      <c r="CB52" s="154"/>
      <c r="CC52" s="154"/>
      <c r="CD52" s="154"/>
      <c r="CE52" s="154"/>
      <c r="CF52" s="154"/>
      <c r="CG52" s="154"/>
      <c r="CH52" s="154"/>
      <c r="CI52" s="154"/>
      <c r="CJ52" s="154"/>
      <c r="CK52" s="154"/>
      <c r="CL52" s="154"/>
      <c r="CM52" s="154"/>
      <c r="CN52" s="154"/>
      <c r="CO52" s="154"/>
      <c r="CP52" s="154"/>
      <c r="CQ52" s="154"/>
      <c r="CR52" s="154"/>
      <c r="CS52" s="154"/>
      <c r="CT52" s="154"/>
      <c r="CU52" s="154"/>
      <c r="CV52" s="154"/>
      <c r="CW52" s="154"/>
      <c r="CX52" s="154"/>
      <c r="CY52" s="154"/>
      <c r="CZ52" s="154"/>
      <c r="DA52" s="154"/>
      <c r="DB52" s="154"/>
      <c r="DC52" s="154"/>
      <c r="DD52" s="154"/>
      <c r="DE52" s="154"/>
      <c r="DF52" s="154"/>
      <c r="DG52" s="154"/>
      <c r="DH52" s="154"/>
      <c r="DI52" s="154"/>
      <c r="DJ52" s="154"/>
      <c r="DK52" s="154"/>
      <c r="DL52" s="154"/>
      <c r="DM52" s="154"/>
      <c r="DN52" s="154"/>
      <c r="DO52" s="154"/>
      <c r="DP52" s="154"/>
      <c r="DQ52" s="154"/>
      <c r="DR52" s="154"/>
      <c r="DS52" s="154"/>
      <c r="DT52" s="154"/>
      <c r="DU52" s="154"/>
      <c r="DV52" s="154"/>
      <c r="DW52" s="154"/>
      <c r="DX52" s="154"/>
      <c r="DY52" s="154"/>
      <c r="DZ52" s="154"/>
      <c r="EA52" s="154"/>
      <c r="EB52" s="154"/>
      <c r="EC52" s="154"/>
      <c r="ED52" s="154"/>
      <c r="EE52" s="154"/>
      <c r="EF52" s="154"/>
      <c r="EG52" s="154"/>
      <c r="EH52" s="154"/>
      <c r="EI52" s="154"/>
      <c r="EJ52" s="154"/>
      <c r="EK52" s="154"/>
      <c r="EL52" s="154"/>
      <c r="EM52" s="154"/>
      <c r="EN52" s="154"/>
      <c r="EO52" s="154"/>
      <c r="EP52" s="154"/>
      <c r="EQ52" s="154"/>
      <c r="ER52" s="154"/>
      <c r="ES52" s="154"/>
      <c r="ET52" s="154"/>
      <c r="EU52" s="154"/>
      <c r="EV52" s="154"/>
      <c r="EW52" s="154"/>
      <c r="EX52" s="154"/>
      <c r="EY52" s="154"/>
      <c r="EZ52" s="154"/>
    </row>
    <row r="53" spans="2:312" ht="15" customHeight="1">
      <c r="B53" s="340" t="s">
        <v>725</v>
      </c>
      <c r="C53" s="368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5"/>
      <c r="AL53" s="155"/>
      <c r="AM53" s="155"/>
      <c r="AN53" s="155"/>
      <c r="AO53" s="155"/>
      <c r="AP53" s="155"/>
      <c r="AQ53" s="155"/>
      <c r="AR53" s="155"/>
      <c r="AS53" s="155"/>
      <c r="AT53" s="155"/>
      <c r="AU53" s="155"/>
      <c r="AV53" s="155"/>
      <c r="AW53" s="155"/>
      <c r="AX53" s="155"/>
      <c r="AY53" s="155"/>
      <c r="AZ53" s="155"/>
      <c r="BA53" s="155"/>
      <c r="BB53" s="155"/>
      <c r="BC53" s="155"/>
      <c r="BD53" s="155"/>
      <c r="BE53" s="155"/>
      <c r="BF53" s="155"/>
      <c r="BG53" s="155"/>
      <c r="BH53" s="155"/>
      <c r="BI53" s="155"/>
      <c r="BJ53" s="155"/>
      <c r="BK53" s="155"/>
      <c r="BL53" s="155"/>
      <c r="BM53" s="155"/>
      <c r="BN53" s="155"/>
      <c r="BO53" s="155"/>
      <c r="BP53" s="155"/>
      <c r="BQ53" s="155"/>
      <c r="BR53" s="155"/>
      <c r="BS53" s="155"/>
      <c r="BT53" s="155"/>
      <c r="BU53" s="155"/>
      <c r="BV53" s="155"/>
      <c r="BW53" s="155"/>
      <c r="BX53" s="155"/>
      <c r="BY53" s="155"/>
      <c r="BZ53" s="155"/>
      <c r="CA53" s="155"/>
      <c r="CB53" s="155"/>
      <c r="CC53" s="155"/>
      <c r="CD53" s="155"/>
      <c r="CE53" s="155"/>
      <c r="CF53" s="155"/>
      <c r="CG53" s="155"/>
      <c r="CH53" s="155"/>
      <c r="CI53" s="155"/>
      <c r="CJ53" s="155"/>
      <c r="CK53" s="155"/>
      <c r="CL53" s="155"/>
      <c r="CM53" s="155"/>
      <c r="CN53" s="155"/>
      <c r="CO53" s="155"/>
      <c r="CP53" s="155"/>
      <c r="CQ53" s="155"/>
      <c r="CR53" s="155"/>
      <c r="CS53" s="155"/>
      <c r="CT53" s="155"/>
      <c r="CU53" s="155"/>
      <c r="CV53" s="155"/>
      <c r="CW53" s="155"/>
      <c r="CX53" s="155"/>
      <c r="CY53" s="155"/>
      <c r="CZ53" s="155"/>
      <c r="DA53" s="155"/>
      <c r="DB53" s="155"/>
      <c r="DC53" s="155"/>
      <c r="DD53" s="155"/>
      <c r="DE53" s="155"/>
      <c r="DF53" s="155"/>
      <c r="DG53" s="155"/>
      <c r="DH53" s="155"/>
      <c r="DI53" s="155"/>
      <c r="DJ53" s="155"/>
      <c r="DK53" s="155"/>
      <c r="DL53" s="155"/>
      <c r="DM53" s="155"/>
      <c r="DN53" s="155"/>
      <c r="DO53" s="155"/>
      <c r="DP53" s="155"/>
      <c r="DQ53" s="155"/>
      <c r="DR53" s="155"/>
      <c r="DS53" s="155"/>
      <c r="DT53" s="155"/>
      <c r="DU53" s="155"/>
      <c r="DV53" s="155"/>
      <c r="DW53" s="155"/>
      <c r="DX53" s="155"/>
      <c r="DY53" s="155"/>
      <c r="DZ53" s="155"/>
      <c r="EA53" s="155"/>
      <c r="EB53" s="155"/>
      <c r="EC53" s="155"/>
      <c r="ED53" s="155"/>
      <c r="EE53" s="155"/>
      <c r="EF53" s="155"/>
      <c r="EG53" s="155"/>
      <c r="EH53" s="155"/>
      <c r="EI53" s="155"/>
      <c r="EJ53" s="155"/>
      <c r="EK53" s="155"/>
      <c r="EL53" s="155"/>
      <c r="EM53" s="155"/>
      <c r="EN53" s="155"/>
      <c r="EO53" s="155"/>
      <c r="EP53" s="155"/>
      <c r="EQ53" s="155"/>
      <c r="ER53" s="155"/>
      <c r="ES53" s="155"/>
      <c r="ET53" s="155"/>
      <c r="EU53" s="155"/>
      <c r="EV53" s="155"/>
      <c r="EW53" s="155"/>
      <c r="EX53" s="155"/>
      <c r="EY53" s="155"/>
      <c r="EZ53" s="155"/>
      <c r="FA53" s="57"/>
    </row>
    <row r="54" spans="2:312" ht="15" customHeight="1"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K54" s="154"/>
      <c r="AL54" s="154"/>
      <c r="AM54" s="154"/>
      <c r="AN54" s="154"/>
      <c r="AO54" s="154"/>
      <c r="AP54" s="154"/>
      <c r="AQ54" s="154"/>
      <c r="AR54" s="154"/>
      <c r="AS54" s="154"/>
      <c r="AT54" s="154"/>
      <c r="AU54" s="154"/>
      <c r="AV54" s="154"/>
      <c r="AW54" s="154"/>
      <c r="AX54" s="154"/>
      <c r="AY54" s="154"/>
      <c r="AZ54" s="154"/>
      <c r="BA54" s="154"/>
      <c r="BB54" s="154"/>
      <c r="BC54" s="154"/>
      <c r="BD54" s="154"/>
      <c r="BE54" s="154"/>
      <c r="BF54" s="154"/>
      <c r="BG54" s="154"/>
      <c r="BH54" s="154"/>
      <c r="BI54" s="154"/>
      <c r="BJ54" s="154"/>
      <c r="BK54" s="154"/>
      <c r="BL54" s="154"/>
      <c r="BM54" s="154"/>
      <c r="BN54" s="154"/>
      <c r="BO54" s="154"/>
      <c r="BP54" s="154"/>
      <c r="BQ54" s="154"/>
      <c r="BR54" s="154"/>
      <c r="BS54" s="154"/>
      <c r="BT54" s="154"/>
      <c r="BU54" s="154"/>
      <c r="BV54" s="154"/>
      <c r="BW54" s="154"/>
      <c r="BX54" s="154"/>
      <c r="BY54" s="154"/>
      <c r="BZ54" s="154"/>
      <c r="CA54" s="154"/>
      <c r="CB54" s="154"/>
      <c r="CC54" s="154"/>
      <c r="CD54" s="154"/>
      <c r="CE54" s="154"/>
      <c r="CF54" s="154"/>
      <c r="CG54" s="154"/>
      <c r="CH54" s="154"/>
      <c r="CI54" s="154"/>
      <c r="CJ54" s="154"/>
      <c r="CK54" s="154"/>
      <c r="CL54" s="154"/>
      <c r="CM54" s="154"/>
      <c r="CN54" s="154"/>
      <c r="CO54" s="154"/>
      <c r="CP54" s="154"/>
      <c r="CQ54" s="154"/>
      <c r="CR54" s="154"/>
      <c r="CS54" s="154"/>
      <c r="CT54" s="154"/>
      <c r="CU54" s="154"/>
      <c r="CV54" s="154"/>
      <c r="CW54" s="154"/>
      <c r="CX54" s="154"/>
      <c r="CY54" s="154"/>
      <c r="CZ54" s="154"/>
      <c r="DA54" s="154"/>
      <c r="DB54" s="154"/>
      <c r="DC54" s="154"/>
      <c r="DD54" s="154"/>
      <c r="DE54" s="154"/>
      <c r="DF54" s="154"/>
      <c r="DG54" s="154"/>
      <c r="DH54" s="154"/>
      <c r="DI54" s="154"/>
      <c r="DJ54" s="154"/>
      <c r="DK54" s="154"/>
      <c r="DL54" s="154"/>
      <c r="DM54" s="154"/>
      <c r="DN54" s="154"/>
      <c r="DO54" s="154"/>
      <c r="DP54" s="154"/>
      <c r="DQ54" s="154"/>
      <c r="DR54" s="154"/>
      <c r="DS54" s="154"/>
      <c r="DT54" s="154"/>
      <c r="DU54" s="154"/>
      <c r="DV54" s="154"/>
      <c r="DW54" s="154"/>
      <c r="DX54" s="154"/>
      <c r="DY54" s="154"/>
      <c r="DZ54" s="154"/>
      <c r="EA54" s="154"/>
      <c r="EB54" s="154"/>
      <c r="EC54" s="154"/>
      <c r="ED54" s="154"/>
      <c r="EE54" s="154"/>
      <c r="EF54" s="154"/>
      <c r="EG54" s="154"/>
      <c r="EH54" s="154"/>
      <c r="EI54" s="154"/>
      <c r="EJ54" s="154"/>
      <c r="EK54" s="154"/>
      <c r="EL54" s="154"/>
      <c r="EM54" s="154"/>
      <c r="EN54" s="154"/>
      <c r="EO54" s="154"/>
      <c r="EP54" s="154"/>
      <c r="EQ54" s="154"/>
      <c r="ER54" s="154"/>
      <c r="ES54" s="154"/>
      <c r="ET54" s="154"/>
      <c r="EU54" s="154"/>
      <c r="EV54" s="154"/>
      <c r="EW54" s="154"/>
      <c r="EX54" s="154"/>
      <c r="EY54" s="154"/>
      <c r="EZ54" s="154"/>
    </row>
    <row r="55" spans="2:312" ht="27" customHeight="1">
      <c r="B55" s="522" t="s">
        <v>26</v>
      </c>
      <c r="C55" s="523"/>
      <c r="D55" s="157" t="s">
        <v>27</v>
      </c>
      <c r="E55" s="157" t="s">
        <v>28</v>
      </c>
      <c r="F55" s="157" t="s">
        <v>29</v>
      </c>
      <c r="G55" s="157" t="s">
        <v>30</v>
      </c>
      <c r="H55" s="157" t="s">
        <v>31</v>
      </c>
      <c r="I55" s="157" t="s">
        <v>32</v>
      </c>
      <c r="J55" s="157" t="s">
        <v>33</v>
      </c>
      <c r="K55" s="157" t="s">
        <v>34</v>
      </c>
      <c r="L55" s="157" t="s">
        <v>35</v>
      </c>
      <c r="M55" s="157" t="s">
        <v>36</v>
      </c>
      <c r="N55" s="157" t="s">
        <v>37</v>
      </c>
      <c r="O55" s="157" t="s">
        <v>38</v>
      </c>
      <c r="P55" s="157" t="s">
        <v>39</v>
      </c>
      <c r="Q55" s="157" t="s">
        <v>40</v>
      </c>
      <c r="R55" s="157" t="s">
        <v>41</v>
      </c>
      <c r="S55" s="157" t="s">
        <v>42</v>
      </c>
      <c r="T55" s="157" t="s">
        <v>43</v>
      </c>
      <c r="U55" s="157" t="s">
        <v>44</v>
      </c>
      <c r="V55" s="157" t="s">
        <v>45</v>
      </c>
      <c r="W55" s="157" t="s">
        <v>468</v>
      </c>
      <c r="X55" s="157" t="s">
        <v>469</v>
      </c>
      <c r="Y55" s="157" t="s">
        <v>470</v>
      </c>
      <c r="Z55" s="157" t="s">
        <v>471</v>
      </c>
      <c r="AA55" s="157" t="s">
        <v>472</v>
      </c>
      <c r="AB55" s="157" t="s">
        <v>473</v>
      </c>
      <c r="AC55" s="157" t="s">
        <v>520</v>
      </c>
      <c r="AD55" s="157" t="s">
        <v>521</v>
      </c>
      <c r="AE55" s="157" t="s">
        <v>522</v>
      </c>
      <c r="AF55" s="157" t="s">
        <v>523</v>
      </c>
      <c r="AG55" s="157" t="s">
        <v>524</v>
      </c>
      <c r="AH55" s="157" t="s">
        <v>525</v>
      </c>
      <c r="AI55" s="157" t="s">
        <v>526</v>
      </c>
      <c r="AJ55" s="157" t="s">
        <v>527</v>
      </c>
      <c r="AK55" s="157" t="s">
        <v>528</v>
      </c>
      <c r="AL55" s="157" t="s">
        <v>529</v>
      </c>
      <c r="AM55" s="157" t="s">
        <v>530</v>
      </c>
      <c r="AN55" s="157" t="s">
        <v>531</v>
      </c>
      <c r="AO55" s="157" t="s">
        <v>532</v>
      </c>
      <c r="AP55" s="157" t="s">
        <v>533</v>
      </c>
      <c r="AQ55" s="157" t="s">
        <v>534</v>
      </c>
      <c r="AR55" s="157" t="s">
        <v>535</v>
      </c>
      <c r="AS55" s="157" t="s">
        <v>536</v>
      </c>
      <c r="AT55" s="157" t="s">
        <v>537</v>
      </c>
      <c r="AU55" s="157" t="s">
        <v>538</v>
      </c>
      <c r="AV55" s="157" t="s">
        <v>539</v>
      </c>
      <c r="AW55" s="157" t="s">
        <v>540</v>
      </c>
      <c r="AX55" s="157" t="s">
        <v>541</v>
      </c>
      <c r="AY55" s="157" t="s">
        <v>542</v>
      </c>
      <c r="AZ55" s="157" t="s">
        <v>543</v>
      </c>
      <c r="BA55" s="157" t="s">
        <v>544</v>
      </c>
      <c r="BB55" s="157" t="s">
        <v>545</v>
      </c>
      <c r="BC55" s="157" t="s">
        <v>546</v>
      </c>
      <c r="BD55" s="157" t="s">
        <v>547</v>
      </c>
      <c r="BE55" s="157" t="s">
        <v>548</v>
      </c>
      <c r="BF55" s="157" t="s">
        <v>549</v>
      </c>
      <c r="BG55" s="157" t="s">
        <v>550</v>
      </c>
      <c r="BH55" s="157" t="s">
        <v>551</v>
      </c>
      <c r="BI55" s="157" t="s">
        <v>552</v>
      </c>
      <c r="BJ55" s="157" t="s">
        <v>553</v>
      </c>
      <c r="BK55" s="157" t="s">
        <v>554</v>
      </c>
      <c r="BL55" s="157" t="s">
        <v>555</v>
      </c>
      <c r="BM55" s="157" t="s">
        <v>556</v>
      </c>
      <c r="BN55" s="157" t="s">
        <v>557</v>
      </c>
      <c r="BO55" s="157" t="s">
        <v>558</v>
      </c>
      <c r="BP55" s="157" t="s">
        <v>559</v>
      </c>
      <c r="BQ55" s="157" t="s">
        <v>560</v>
      </c>
      <c r="BR55" s="157" t="s">
        <v>561</v>
      </c>
      <c r="BS55" s="157" t="s">
        <v>562</v>
      </c>
      <c r="BT55" s="157" t="s">
        <v>563</v>
      </c>
      <c r="BU55" s="157" t="s">
        <v>564</v>
      </c>
      <c r="BV55" s="157" t="s">
        <v>565</v>
      </c>
      <c r="BW55" s="157" t="s">
        <v>566</v>
      </c>
      <c r="BX55" s="157" t="s">
        <v>567</v>
      </c>
      <c r="BY55" s="157" t="s">
        <v>568</v>
      </c>
      <c r="BZ55" s="157" t="s">
        <v>569</v>
      </c>
      <c r="CA55" s="157" t="s">
        <v>570</v>
      </c>
      <c r="CB55" s="157" t="s">
        <v>571</v>
      </c>
      <c r="CC55" s="157" t="s">
        <v>572</v>
      </c>
      <c r="CD55" s="157" t="s">
        <v>573</v>
      </c>
      <c r="CE55" s="157" t="s">
        <v>574</v>
      </c>
      <c r="CF55" s="157" t="s">
        <v>575</v>
      </c>
      <c r="CG55" s="157" t="s">
        <v>576</v>
      </c>
      <c r="CH55" s="157" t="s">
        <v>577</v>
      </c>
      <c r="CI55" s="157" t="s">
        <v>578</v>
      </c>
      <c r="CJ55" s="157" t="s">
        <v>579</v>
      </c>
      <c r="CK55" s="157" t="s">
        <v>580</v>
      </c>
      <c r="CL55" s="157" t="s">
        <v>581</v>
      </c>
      <c r="CM55" s="157" t="s">
        <v>582</v>
      </c>
      <c r="CN55" s="157" t="s">
        <v>583</v>
      </c>
      <c r="CO55" s="157" t="s">
        <v>584</v>
      </c>
      <c r="CP55" s="157" t="s">
        <v>585</v>
      </c>
      <c r="CQ55" s="157" t="s">
        <v>586</v>
      </c>
      <c r="CR55" s="157" t="s">
        <v>587</v>
      </c>
      <c r="CS55" s="157" t="s">
        <v>588</v>
      </c>
      <c r="CT55" s="157" t="s">
        <v>589</v>
      </c>
      <c r="CU55" s="157" t="s">
        <v>590</v>
      </c>
      <c r="CV55" s="157" t="s">
        <v>591</v>
      </c>
      <c r="CW55" s="157" t="s">
        <v>592</v>
      </c>
      <c r="CX55" s="157" t="s">
        <v>593</v>
      </c>
      <c r="CY55" s="157" t="s">
        <v>594</v>
      </c>
      <c r="CZ55" s="157" t="s">
        <v>595</v>
      </c>
      <c r="DA55" s="157" t="s">
        <v>596</v>
      </c>
      <c r="DB55" s="157" t="s">
        <v>597</v>
      </c>
      <c r="DC55" s="157" t="s">
        <v>598</v>
      </c>
      <c r="DD55" s="157" t="s">
        <v>599</v>
      </c>
      <c r="DE55" s="157" t="s">
        <v>600</v>
      </c>
      <c r="DF55" s="157" t="s">
        <v>601</v>
      </c>
      <c r="DG55" s="157" t="s">
        <v>602</v>
      </c>
      <c r="DH55" s="157" t="s">
        <v>603</v>
      </c>
      <c r="DI55" s="157" t="s">
        <v>604</v>
      </c>
      <c r="DJ55" s="157" t="s">
        <v>605</v>
      </c>
      <c r="DK55" s="157" t="s">
        <v>606</v>
      </c>
      <c r="DL55" s="157" t="s">
        <v>607</v>
      </c>
      <c r="DM55" s="157" t="s">
        <v>608</v>
      </c>
      <c r="DN55" s="157" t="s">
        <v>609</v>
      </c>
      <c r="DO55" s="157" t="s">
        <v>610</v>
      </c>
      <c r="DP55" s="157" t="s">
        <v>611</v>
      </c>
      <c r="DQ55" s="157" t="s">
        <v>612</v>
      </c>
      <c r="DR55" s="157" t="s">
        <v>613</v>
      </c>
      <c r="DS55" s="157" t="s">
        <v>614</v>
      </c>
      <c r="DT55" s="157" t="s">
        <v>615</v>
      </c>
      <c r="DU55" s="157" t="s">
        <v>616</v>
      </c>
      <c r="DV55" s="157" t="s">
        <v>617</v>
      </c>
      <c r="DW55" s="157" t="s">
        <v>618</v>
      </c>
      <c r="DX55" s="157" t="s">
        <v>619</v>
      </c>
      <c r="DY55" s="157" t="s">
        <v>620</v>
      </c>
      <c r="DZ55" s="157" t="s">
        <v>621</v>
      </c>
      <c r="EA55" s="157" t="s">
        <v>622</v>
      </c>
      <c r="EB55" s="157" t="s">
        <v>623</v>
      </c>
      <c r="EC55" s="157" t="s">
        <v>624</v>
      </c>
      <c r="ED55" s="157" t="s">
        <v>625</v>
      </c>
      <c r="EE55" s="157" t="s">
        <v>626</v>
      </c>
      <c r="EF55" s="157" t="s">
        <v>627</v>
      </c>
      <c r="EG55" s="157" t="s">
        <v>628</v>
      </c>
      <c r="EH55" s="157" t="s">
        <v>629</v>
      </c>
      <c r="EI55" s="157" t="s">
        <v>630</v>
      </c>
      <c r="EJ55" s="157" t="s">
        <v>631</v>
      </c>
      <c r="EK55" s="157" t="s">
        <v>632</v>
      </c>
      <c r="EL55" s="157" t="s">
        <v>633</v>
      </c>
      <c r="EM55" s="157" t="s">
        <v>634</v>
      </c>
      <c r="EN55" s="157" t="s">
        <v>635</v>
      </c>
      <c r="EO55" s="157" t="s">
        <v>636</v>
      </c>
      <c r="EP55" s="157" t="s">
        <v>637</v>
      </c>
      <c r="EQ55" s="157" t="s">
        <v>638</v>
      </c>
      <c r="ER55" s="157" t="s">
        <v>639</v>
      </c>
      <c r="ES55" s="157" t="s">
        <v>640</v>
      </c>
      <c r="ET55" s="157" t="s">
        <v>641</v>
      </c>
      <c r="EU55" s="157" t="s">
        <v>642</v>
      </c>
      <c r="EV55" s="157" t="s">
        <v>643</v>
      </c>
      <c r="EW55" s="157" t="s">
        <v>644</v>
      </c>
      <c r="EX55" s="157" t="s">
        <v>645</v>
      </c>
      <c r="EY55" s="157" t="s">
        <v>646</v>
      </c>
      <c r="EZ55" s="157" t="s">
        <v>647</v>
      </c>
    </row>
    <row r="56" spans="2:312" ht="27" customHeight="1">
      <c r="B56" s="524" t="s">
        <v>204</v>
      </c>
      <c r="C56" s="525"/>
      <c r="D56" s="556" t="s">
        <v>648</v>
      </c>
      <c r="E56" s="557"/>
      <c r="F56" s="557"/>
      <c r="G56" s="557"/>
      <c r="H56" s="557"/>
      <c r="I56" s="557"/>
      <c r="J56" s="557"/>
      <c r="K56" s="557"/>
      <c r="L56" s="557"/>
      <c r="M56" s="557"/>
      <c r="N56" s="557"/>
      <c r="O56" s="557"/>
      <c r="P56" s="557"/>
      <c r="Q56" s="557"/>
      <c r="R56" s="557"/>
      <c r="S56" s="557"/>
      <c r="T56" s="557"/>
      <c r="U56" s="557"/>
      <c r="V56" s="557"/>
      <c r="W56" s="557"/>
      <c r="X56" s="557"/>
      <c r="Y56" s="557"/>
      <c r="Z56" s="557"/>
      <c r="AA56" s="557"/>
      <c r="AB56" s="557"/>
      <c r="AC56" s="557"/>
      <c r="AD56" s="557"/>
      <c r="AE56" s="558"/>
      <c r="AF56" s="556" t="s">
        <v>649</v>
      </c>
      <c r="AG56" s="557"/>
      <c r="AH56" s="557"/>
      <c r="AI56" s="557"/>
      <c r="AJ56" s="557"/>
      <c r="AK56" s="557"/>
      <c r="AL56" s="557"/>
      <c r="AM56" s="557"/>
      <c r="AN56" s="557"/>
      <c r="AO56" s="557"/>
      <c r="AP56" s="557"/>
      <c r="AQ56" s="558"/>
      <c r="AR56" s="556" t="s">
        <v>650</v>
      </c>
      <c r="AS56" s="557"/>
      <c r="AT56" s="557"/>
      <c r="AU56" s="557"/>
      <c r="AV56" s="557"/>
      <c r="AW56" s="557"/>
      <c r="AX56" s="557"/>
      <c r="AY56" s="557"/>
      <c r="AZ56" s="557"/>
      <c r="BA56" s="557"/>
      <c r="BB56" s="557"/>
      <c r="BC56" s="558"/>
      <c r="BD56" s="556" t="s">
        <v>651</v>
      </c>
      <c r="BE56" s="557"/>
      <c r="BF56" s="557"/>
      <c r="BG56" s="557"/>
      <c r="BH56" s="557"/>
      <c r="BI56" s="557"/>
      <c r="BJ56" s="557"/>
      <c r="BK56" s="557"/>
      <c r="BL56" s="557"/>
      <c r="BM56" s="557"/>
      <c r="BN56" s="557"/>
      <c r="BO56" s="558"/>
      <c r="BP56" s="556" t="s">
        <v>652</v>
      </c>
      <c r="BQ56" s="557"/>
      <c r="BR56" s="557"/>
      <c r="BS56" s="557"/>
      <c r="BT56" s="557"/>
      <c r="BU56" s="557"/>
      <c r="BV56" s="557"/>
      <c r="BW56" s="557"/>
      <c r="BX56" s="557"/>
      <c r="BY56" s="557"/>
      <c r="BZ56" s="557"/>
      <c r="CA56" s="558"/>
      <c r="CB56" s="556" t="s">
        <v>653</v>
      </c>
      <c r="CC56" s="557"/>
      <c r="CD56" s="557"/>
      <c r="CE56" s="557"/>
      <c r="CF56" s="557"/>
      <c r="CG56" s="557"/>
      <c r="CH56" s="557"/>
      <c r="CI56" s="557"/>
      <c r="CJ56" s="557"/>
      <c r="CK56" s="557"/>
      <c r="CL56" s="557"/>
      <c r="CM56" s="557"/>
      <c r="CN56" s="557"/>
      <c r="CO56" s="557"/>
      <c r="CP56" s="557"/>
      <c r="CQ56" s="557"/>
      <c r="CR56" s="557"/>
      <c r="CS56" s="557"/>
      <c r="CT56" s="557"/>
      <c r="CU56" s="557"/>
      <c r="CV56" s="557"/>
      <c r="CW56" s="557"/>
      <c r="CX56" s="557"/>
      <c r="CY56" s="557"/>
      <c r="CZ56" s="557"/>
      <c r="DA56" s="557"/>
      <c r="DB56" s="557"/>
      <c r="DC56" s="558"/>
      <c r="DD56" s="556" t="s">
        <v>654</v>
      </c>
      <c r="DE56" s="557"/>
      <c r="DF56" s="557"/>
      <c r="DG56" s="557"/>
      <c r="DH56" s="557"/>
      <c r="DI56" s="557"/>
      <c r="DJ56" s="557"/>
      <c r="DK56" s="557"/>
      <c r="DL56" s="557"/>
      <c r="DM56" s="557"/>
      <c r="DN56" s="557"/>
      <c r="DO56" s="558"/>
      <c r="DP56" s="556" t="s">
        <v>655</v>
      </c>
      <c r="DQ56" s="557"/>
      <c r="DR56" s="557"/>
      <c r="DS56" s="557"/>
      <c r="DT56" s="557"/>
      <c r="DU56" s="557"/>
      <c r="DV56" s="557"/>
      <c r="DW56" s="557"/>
      <c r="DX56" s="557"/>
      <c r="DY56" s="557"/>
      <c r="DZ56" s="557"/>
      <c r="EA56" s="558"/>
      <c r="EB56" s="556" t="s">
        <v>656</v>
      </c>
      <c r="EC56" s="557"/>
      <c r="ED56" s="557"/>
      <c r="EE56" s="557"/>
      <c r="EF56" s="557"/>
      <c r="EG56" s="557"/>
      <c r="EH56" s="557"/>
      <c r="EI56" s="557"/>
      <c r="EJ56" s="557"/>
      <c r="EK56" s="557"/>
      <c r="EL56" s="557"/>
      <c r="EM56" s="558"/>
      <c r="EN56" s="556" t="s">
        <v>657</v>
      </c>
      <c r="EO56" s="557"/>
      <c r="EP56" s="557"/>
      <c r="EQ56" s="557"/>
      <c r="ER56" s="557"/>
      <c r="ES56" s="557"/>
      <c r="ET56" s="557"/>
      <c r="EU56" s="557"/>
      <c r="EV56" s="557"/>
      <c r="EW56" s="557"/>
      <c r="EX56" s="557"/>
      <c r="EY56" s="558"/>
      <c r="EZ56" s="560" t="s">
        <v>371</v>
      </c>
    </row>
    <row r="57" spans="2:312" s="52" customFormat="1" ht="27" customHeight="1">
      <c r="B57" s="526"/>
      <c r="C57" s="527"/>
      <c r="D57" s="539" t="s">
        <v>225</v>
      </c>
      <c r="E57" s="540"/>
      <c r="F57" s="540"/>
      <c r="G57" s="541"/>
      <c r="H57" s="539" t="s">
        <v>658</v>
      </c>
      <c r="I57" s="541"/>
      <c r="J57" s="519" t="s">
        <v>231</v>
      </c>
      <c r="K57" s="542" t="s">
        <v>234</v>
      </c>
      <c r="L57" s="548"/>
      <c r="M57" s="548"/>
      <c r="N57" s="536"/>
      <c r="O57" s="549" t="s">
        <v>237</v>
      </c>
      <c r="P57" s="539" t="s">
        <v>240</v>
      </c>
      <c r="Q57" s="540"/>
      <c r="R57" s="541"/>
      <c r="S57" s="543" t="s">
        <v>479</v>
      </c>
      <c r="T57" s="518" t="s">
        <v>480</v>
      </c>
      <c r="U57" s="539" t="s">
        <v>664</v>
      </c>
      <c r="V57" s="541"/>
      <c r="W57" s="539" t="s">
        <v>660</v>
      </c>
      <c r="X57" s="540"/>
      <c r="Y57" s="541"/>
      <c r="Z57" s="542" t="s">
        <v>661</v>
      </c>
      <c r="AA57" s="536"/>
      <c r="AB57" s="539" t="s">
        <v>483</v>
      </c>
      <c r="AC57" s="540"/>
      <c r="AD57" s="541"/>
      <c r="AE57" s="549" t="s">
        <v>662</v>
      </c>
      <c r="AF57" s="549" t="s">
        <v>484</v>
      </c>
      <c r="AG57" s="549" t="s">
        <v>228</v>
      </c>
      <c r="AH57" s="539" t="s">
        <v>477</v>
      </c>
      <c r="AI57" s="540"/>
      <c r="AJ57" s="541"/>
      <c r="AK57" s="549" t="s">
        <v>478</v>
      </c>
      <c r="AL57" s="518" t="s">
        <v>485</v>
      </c>
      <c r="AM57" s="549" t="s">
        <v>481</v>
      </c>
      <c r="AN57" s="542" t="s">
        <v>661</v>
      </c>
      <c r="AO57" s="536"/>
      <c r="AP57" s="549" t="s">
        <v>483</v>
      </c>
      <c r="AQ57" s="549" t="s">
        <v>662</v>
      </c>
      <c r="AR57" s="549" t="s">
        <v>484</v>
      </c>
      <c r="AS57" s="549" t="s">
        <v>228</v>
      </c>
      <c r="AT57" s="539" t="s">
        <v>477</v>
      </c>
      <c r="AU57" s="540"/>
      <c r="AV57" s="541"/>
      <c r="AW57" s="549" t="s">
        <v>478</v>
      </c>
      <c r="AX57" s="519" t="s">
        <v>485</v>
      </c>
      <c r="AY57" s="549" t="s">
        <v>481</v>
      </c>
      <c r="AZ57" s="542" t="s">
        <v>661</v>
      </c>
      <c r="BA57" s="536"/>
      <c r="BB57" s="549" t="s">
        <v>483</v>
      </c>
      <c r="BC57" s="549" t="s">
        <v>663</v>
      </c>
      <c r="BD57" s="549" t="s">
        <v>484</v>
      </c>
      <c r="BE57" s="549" t="s">
        <v>228</v>
      </c>
      <c r="BF57" s="539" t="s">
        <v>477</v>
      </c>
      <c r="BG57" s="540"/>
      <c r="BH57" s="541"/>
      <c r="BI57" s="549" t="s">
        <v>478</v>
      </c>
      <c r="BJ57" s="518" t="s">
        <v>485</v>
      </c>
      <c r="BK57" s="549" t="s">
        <v>481</v>
      </c>
      <c r="BL57" s="542" t="s">
        <v>661</v>
      </c>
      <c r="BM57" s="536"/>
      <c r="BN57" s="549" t="s">
        <v>483</v>
      </c>
      <c r="BO57" s="549" t="s">
        <v>663</v>
      </c>
      <c r="BP57" s="549" t="s">
        <v>484</v>
      </c>
      <c r="BQ57" s="549" t="s">
        <v>228</v>
      </c>
      <c r="BR57" s="539" t="s">
        <v>477</v>
      </c>
      <c r="BS57" s="540"/>
      <c r="BT57" s="541"/>
      <c r="BU57" s="549" t="s">
        <v>478</v>
      </c>
      <c r="BV57" s="551" t="s">
        <v>485</v>
      </c>
      <c r="BW57" s="549" t="s">
        <v>481</v>
      </c>
      <c r="BX57" s="542" t="s">
        <v>661</v>
      </c>
      <c r="BY57" s="536"/>
      <c r="BZ57" s="549" t="s">
        <v>483</v>
      </c>
      <c r="CA57" s="549" t="s">
        <v>662</v>
      </c>
      <c r="CB57" s="539" t="s">
        <v>225</v>
      </c>
      <c r="CC57" s="540"/>
      <c r="CD57" s="540"/>
      <c r="CE57" s="541"/>
      <c r="CF57" s="539" t="s">
        <v>658</v>
      </c>
      <c r="CG57" s="541"/>
      <c r="CH57" s="519" t="s">
        <v>231</v>
      </c>
      <c r="CI57" s="542" t="s">
        <v>234</v>
      </c>
      <c r="CJ57" s="548"/>
      <c r="CK57" s="548"/>
      <c r="CL57" s="536"/>
      <c r="CM57" s="549" t="s">
        <v>237</v>
      </c>
      <c r="CN57" s="539" t="s">
        <v>240</v>
      </c>
      <c r="CO57" s="540"/>
      <c r="CP57" s="541"/>
      <c r="CQ57" s="543" t="s">
        <v>479</v>
      </c>
      <c r="CR57" s="518" t="s">
        <v>480</v>
      </c>
      <c r="CS57" s="539" t="s">
        <v>664</v>
      </c>
      <c r="CT57" s="541"/>
      <c r="CU57" s="539" t="s">
        <v>660</v>
      </c>
      <c r="CV57" s="540"/>
      <c r="CW57" s="541"/>
      <c r="CX57" s="542" t="s">
        <v>661</v>
      </c>
      <c r="CY57" s="536"/>
      <c r="CZ57" s="539" t="s">
        <v>483</v>
      </c>
      <c r="DA57" s="540"/>
      <c r="DB57" s="541"/>
      <c r="DC57" s="549" t="s">
        <v>662</v>
      </c>
      <c r="DD57" s="549" t="s">
        <v>484</v>
      </c>
      <c r="DE57" s="549" t="s">
        <v>228</v>
      </c>
      <c r="DF57" s="539" t="s">
        <v>477</v>
      </c>
      <c r="DG57" s="540"/>
      <c r="DH57" s="541"/>
      <c r="DI57" s="549" t="s">
        <v>478</v>
      </c>
      <c r="DJ57" s="518" t="s">
        <v>485</v>
      </c>
      <c r="DK57" s="549" t="s">
        <v>481</v>
      </c>
      <c r="DL57" s="542" t="s">
        <v>661</v>
      </c>
      <c r="DM57" s="536"/>
      <c r="DN57" s="549" t="s">
        <v>483</v>
      </c>
      <c r="DO57" s="549" t="s">
        <v>662</v>
      </c>
      <c r="DP57" s="549" t="s">
        <v>484</v>
      </c>
      <c r="DQ57" s="549" t="s">
        <v>228</v>
      </c>
      <c r="DR57" s="539" t="s">
        <v>477</v>
      </c>
      <c r="DS57" s="540"/>
      <c r="DT57" s="541"/>
      <c r="DU57" s="549" t="s">
        <v>478</v>
      </c>
      <c r="DV57" s="519" t="s">
        <v>485</v>
      </c>
      <c r="DW57" s="549" t="s">
        <v>481</v>
      </c>
      <c r="DX57" s="542" t="s">
        <v>661</v>
      </c>
      <c r="DY57" s="536"/>
      <c r="DZ57" s="549" t="s">
        <v>483</v>
      </c>
      <c r="EA57" s="549" t="s">
        <v>663</v>
      </c>
      <c r="EB57" s="549" t="s">
        <v>484</v>
      </c>
      <c r="EC57" s="549" t="s">
        <v>228</v>
      </c>
      <c r="ED57" s="539" t="s">
        <v>477</v>
      </c>
      <c r="EE57" s="540"/>
      <c r="EF57" s="541"/>
      <c r="EG57" s="549" t="s">
        <v>478</v>
      </c>
      <c r="EH57" s="518" t="s">
        <v>485</v>
      </c>
      <c r="EI57" s="549" t="s">
        <v>481</v>
      </c>
      <c r="EJ57" s="542" t="s">
        <v>661</v>
      </c>
      <c r="EK57" s="536"/>
      <c r="EL57" s="549" t="s">
        <v>483</v>
      </c>
      <c r="EM57" s="549" t="s">
        <v>663</v>
      </c>
      <c r="EN57" s="549" t="s">
        <v>484</v>
      </c>
      <c r="EO57" s="549" t="s">
        <v>228</v>
      </c>
      <c r="EP57" s="539" t="s">
        <v>477</v>
      </c>
      <c r="EQ57" s="540"/>
      <c r="ER57" s="541"/>
      <c r="ES57" s="549" t="s">
        <v>478</v>
      </c>
      <c r="ET57" s="551" t="s">
        <v>485</v>
      </c>
      <c r="EU57" s="549" t="s">
        <v>481</v>
      </c>
      <c r="EV57" s="542" t="s">
        <v>661</v>
      </c>
      <c r="EW57" s="536"/>
      <c r="EX57" s="549" t="s">
        <v>483</v>
      </c>
      <c r="EY57" s="549" t="s">
        <v>662</v>
      </c>
      <c r="EZ57" s="561"/>
      <c r="FB57" s="46"/>
      <c r="FC57" s="46"/>
      <c r="FD57" s="46"/>
      <c r="FE57" s="46"/>
      <c r="FF57" s="46"/>
      <c r="FG57" s="46"/>
      <c r="FH57" s="46"/>
      <c r="FI57" s="46"/>
      <c r="FJ57" s="46"/>
      <c r="FK57" s="46"/>
      <c r="FL57" s="46"/>
      <c r="FM57" s="46"/>
      <c r="FN57" s="46"/>
      <c r="FO57" s="46"/>
      <c r="FP57" s="46"/>
      <c r="FQ57" s="46"/>
      <c r="FR57" s="46"/>
      <c r="FS57" s="46"/>
      <c r="FT57" s="46"/>
      <c r="FU57" s="46"/>
      <c r="FV57" s="46"/>
      <c r="FW57" s="46"/>
      <c r="FX57" s="46"/>
      <c r="FY57" s="46"/>
      <c r="FZ57" s="46"/>
      <c r="GA57" s="46"/>
      <c r="GB57" s="46"/>
      <c r="GC57" s="46"/>
      <c r="GD57" s="46"/>
      <c r="GE57" s="46"/>
      <c r="GF57" s="46"/>
      <c r="GG57" s="46"/>
      <c r="GH57" s="46"/>
      <c r="GI57" s="46"/>
      <c r="GJ57" s="46"/>
      <c r="GK57" s="46"/>
      <c r="GL57" s="46"/>
      <c r="GM57" s="46"/>
      <c r="GN57" s="46"/>
      <c r="GO57" s="46"/>
      <c r="GP57" s="46"/>
      <c r="GQ57" s="46"/>
      <c r="GR57" s="46"/>
      <c r="GS57" s="46"/>
      <c r="GT57" s="46"/>
      <c r="GU57" s="46"/>
      <c r="GV57" s="46"/>
      <c r="GW57" s="46"/>
      <c r="GX57" s="46"/>
      <c r="GY57" s="46"/>
      <c r="GZ57" s="46"/>
      <c r="HA57" s="46"/>
      <c r="HB57" s="46"/>
      <c r="HC57" s="46"/>
      <c r="HD57" s="46"/>
      <c r="HE57" s="46"/>
      <c r="HF57" s="46"/>
      <c r="HG57" s="46"/>
      <c r="HH57" s="46"/>
      <c r="HI57" s="46"/>
      <c r="HJ57" s="46"/>
      <c r="HK57" s="46"/>
      <c r="HL57" s="46"/>
      <c r="HM57" s="46"/>
      <c r="HN57" s="46"/>
      <c r="HO57" s="46"/>
      <c r="HP57" s="46"/>
      <c r="HQ57" s="46"/>
      <c r="HR57" s="46"/>
      <c r="HS57" s="46"/>
      <c r="HT57" s="46"/>
      <c r="HU57" s="46"/>
      <c r="HV57" s="46"/>
      <c r="HW57" s="46"/>
      <c r="HX57" s="46"/>
      <c r="HY57" s="46"/>
      <c r="HZ57" s="46"/>
      <c r="IA57" s="46"/>
      <c r="IB57" s="46"/>
      <c r="IC57" s="46"/>
      <c r="ID57" s="46"/>
      <c r="IE57" s="46"/>
      <c r="IF57" s="46"/>
      <c r="IG57" s="46"/>
      <c r="IH57" s="46"/>
      <c r="II57" s="46"/>
      <c r="IJ57" s="46"/>
      <c r="IK57" s="46"/>
      <c r="IL57" s="46"/>
      <c r="IM57" s="46"/>
      <c r="IN57" s="46"/>
      <c r="IO57" s="46"/>
      <c r="IP57" s="46"/>
      <c r="IQ57" s="46"/>
      <c r="IR57" s="46"/>
      <c r="IS57" s="46"/>
      <c r="IT57" s="46"/>
      <c r="IU57" s="46"/>
      <c r="IV57" s="46"/>
      <c r="IW57" s="46"/>
      <c r="IX57" s="46"/>
      <c r="IY57" s="46"/>
      <c r="IZ57" s="46"/>
      <c r="JA57" s="46"/>
      <c r="JB57" s="46"/>
      <c r="JC57" s="46"/>
      <c r="JD57" s="46"/>
      <c r="JE57" s="46"/>
      <c r="JF57" s="46"/>
      <c r="JG57" s="46"/>
      <c r="JH57" s="46"/>
      <c r="JI57" s="46"/>
      <c r="JJ57" s="46"/>
      <c r="JK57" s="46"/>
      <c r="JL57" s="46"/>
      <c r="JM57" s="46"/>
      <c r="JN57" s="46"/>
      <c r="JO57" s="46"/>
      <c r="JP57" s="46"/>
      <c r="JQ57" s="46"/>
      <c r="JR57" s="46"/>
      <c r="JS57" s="46"/>
      <c r="JT57" s="46"/>
      <c r="JU57" s="46"/>
      <c r="JV57" s="46"/>
      <c r="JW57" s="46"/>
      <c r="JX57" s="46"/>
      <c r="JY57" s="46"/>
      <c r="JZ57" s="46"/>
      <c r="KA57" s="46"/>
      <c r="KB57" s="46"/>
      <c r="KC57" s="46"/>
      <c r="KD57" s="46"/>
      <c r="KE57" s="46"/>
      <c r="KF57" s="46"/>
      <c r="KG57" s="46"/>
      <c r="KH57" s="46"/>
      <c r="KI57" s="46"/>
      <c r="KJ57" s="46"/>
      <c r="KK57" s="46"/>
      <c r="KL57" s="46"/>
      <c r="KM57" s="46"/>
      <c r="KN57" s="46"/>
      <c r="KO57" s="46"/>
      <c r="KP57" s="46"/>
      <c r="KQ57" s="46"/>
      <c r="KR57" s="46"/>
      <c r="KS57" s="46"/>
      <c r="KT57" s="46"/>
      <c r="KU57" s="46"/>
      <c r="KV57" s="46"/>
      <c r="KW57" s="46"/>
      <c r="KX57" s="46"/>
      <c r="KY57" s="46"/>
      <c r="KZ57" s="46"/>
    </row>
    <row r="58" spans="2:312" s="52" customFormat="1" ht="51" customHeight="1">
      <c r="B58" s="526"/>
      <c r="C58" s="527"/>
      <c r="D58" s="158" t="s">
        <v>665</v>
      </c>
      <c r="E58" s="158" t="s">
        <v>666</v>
      </c>
      <c r="F58" s="158" t="s">
        <v>667</v>
      </c>
      <c r="G58" s="158" t="s">
        <v>668</v>
      </c>
      <c r="H58" s="158" t="s">
        <v>669</v>
      </c>
      <c r="I58" s="158" t="s">
        <v>670</v>
      </c>
      <c r="J58" s="520"/>
      <c r="K58" s="158" t="s">
        <v>671</v>
      </c>
      <c r="L58" s="158" t="s">
        <v>672</v>
      </c>
      <c r="M58" s="158" t="s">
        <v>673</v>
      </c>
      <c r="N58" s="158" t="s">
        <v>674</v>
      </c>
      <c r="O58" s="550"/>
      <c r="P58" s="158" t="s">
        <v>675</v>
      </c>
      <c r="Q58" s="353" t="s">
        <v>676</v>
      </c>
      <c r="R58" s="158" t="s">
        <v>677</v>
      </c>
      <c r="S58" s="544"/>
      <c r="T58" s="518"/>
      <c r="U58" s="353" t="s">
        <v>678</v>
      </c>
      <c r="V58" s="158" t="s">
        <v>679</v>
      </c>
      <c r="W58" s="158" t="s">
        <v>680</v>
      </c>
      <c r="X58" s="158" t="s">
        <v>681</v>
      </c>
      <c r="Y58" s="158" t="s">
        <v>674</v>
      </c>
      <c r="Z58" s="353" t="s">
        <v>386</v>
      </c>
      <c r="AA58" s="353" t="s">
        <v>387</v>
      </c>
      <c r="AB58" s="145" t="s">
        <v>682</v>
      </c>
      <c r="AC58" s="158" t="s">
        <v>683</v>
      </c>
      <c r="AD58" s="158" t="s">
        <v>674</v>
      </c>
      <c r="AE58" s="550"/>
      <c r="AF58" s="550"/>
      <c r="AG58" s="550"/>
      <c r="AH58" s="353" t="s">
        <v>231</v>
      </c>
      <c r="AI58" s="353" t="s">
        <v>234</v>
      </c>
      <c r="AJ58" s="158" t="s">
        <v>487</v>
      </c>
      <c r="AK58" s="550"/>
      <c r="AL58" s="518"/>
      <c r="AM58" s="550"/>
      <c r="AN58" s="353" t="s">
        <v>386</v>
      </c>
      <c r="AO58" s="353" t="s">
        <v>387</v>
      </c>
      <c r="AP58" s="550"/>
      <c r="AQ58" s="550"/>
      <c r="AR58" s="550"/>
      <c r="AS58" s="550"/>
      <c r="AT58" s="353" t="s">
        <v>231</v>
      </c>
      <c r="AU58" s="353" t="s">
        <v>234</v>
      </c>
      <c r="AV58" s="158" t="s">
        <v>487</v>
      </c>
      <c r="AW58" s="550"/>
      <c r="AX58" s="520"/>
      <c r="AY58" s="550"/>
      <c r="AZ58" s="353" t="s">
        <v>386</v>
      </c>
      <c r="BA58" s="353" t="s">
        <v>387</v>
      </c>
      <c r="BB58" s="550"/>
      <c r="BC58" s="550"/>
      <c r="BD58" s="550"/>
      <c r="BE58" s="550"/>
      <c r="BF58" s="353" t="s">
        <v>231</v>
      </c>
      <c r="BG58" s="353" t="s">
        <v>234</v>
      </c>
      <c r="BH58" s="158" t="s">
        <v>487</v>
      </c>
      <c r="BI58" s="550"/>
      <c r="BJ58" s="518"/>
      <c r="BK58" s="550"/>
      <c r="BL58" s="353" t="s">
        <v>386</v>
      </c>
      <c r="BM58" s="353" t="s">
        <v>387</v>
      </c>
      <c r="BN58" s="550"/>
      <c r="BO58" s="550"/>
      <c r="BP58" s="550"/>
      <c r="BQ58" s="550"/>
      <c r="BR58" s="353" t="s">
        <v>231</v>
      </c>
      <c r="BS58" s="353" t="s">
        <v>234</v>
      </c>
      <c r="BT58" s="158" t="s">
        <v>487</v>
      </c>
      <c r="BU58" s="550"/>
      <c r="BV58" s="520"/>
      <c r="BW58" s="550"/>
      <c r="BX58" s="353" t="s">
        <v>386</v>
      </c>
      <c r="BY58" s="353" t="s">
        <v>387</v>
      </c>
      <c r="BZ58" s="550"/>
      <c r="CA58" s="550"/>
      <c r="CB58" s="158" t="s">
        <v>665</v>
      </c>
      <c r="CC58" s="158" t="s">
        <v>666</v>
      </c>
      <c r="CD58" s="158" t="s">
        <v>667</v>
      </c>
      <c r="CE58" s="158" t="s">
        <v>668</v>
      </c>
      <c r="CF58" s="158" t="s">
        <v>669</v>
      </c>
      <c r="CG58" s="158" t="s">
        <v>670</v>
      </c>
      <c r="CH58" s="520"/>
      <c r="CI58" s="158" t="s">
        <v>671</v>
      </c>
      <c r="CJ58" s="158" t="s">
        <v>672</v>
      </c>
      <c r="CK58" s="158" t="s">
        <v>673</v>
      </c>
      <c r="CL58" s="158" t="s">
        <v>674</v>
      </c>
      <c r="CM58" s="550"/>
      <c r="CN58" s="158" t="s">
        <v>675</v>
      </c>
      <c r="CO58" s="158" t="s">
        <v>676</v>
      </c>
      <c r="CP58" s="158" t="s">
        <v>677</v>
      </c>
      <c r="CQ58" s="544"/>
      <c r="CR58" s="518"/>
      <c r="CS58" s="353" t="s">
        <v>678</v>
      </c>
      <c r="CT58" s="158" t="s">
        <v>679</v>
      </c>
      <c r="CU58" s="158" t="s">
        <v>680</v>
      </c>
      <c r="CV58" s="158" t="s">
        <v>681</v>
      </c>
      <c r="CW58" s="158" t="s">
        <v>674</v>
      </c>
      <c r="CX58" s="353" t="s">
        <v>386</v>
      </c>
      <c r="CY58" s="353" t="s">
        <v>387</v>
      </c>
      <c r="CZ58" s="145" t="s">
        <v>682</v>
      </c>
      <c r="DA58" s="158" t="s">
        <v>683</v>
      </c>
      <c r="DB58" s="158" t="s">
        <v>674</v>
      </c>
      <c r="DC58" s="550"/>
      <c r="DD58" s="550"/>
      <c r="DE58" s="550"/>
      <c r="DF58" s="353" t="s">
        <v>231</v>
      </c>
      <c r="DG58" s="353" t="s">
        <v>234</v>
      </c>
      <c r="DH58" s="158" t="s">
        <v>487</v>
      </c>
      <c r="DI58" s="550"/>
      <c r="DJ58" s="518"/>
      <c r="DK58" s="550"/>
      <c r="DL58" s="353" t="s">
        <v>386</v>
      </c>
      <c r="DM58" s="353" t="s">
        <v>387</v>
      </c>
      <c r="DN58" s="550"/>
      <c r="DO58" s="550"/>
      <c r="DP58" s="550"/>
      <c r="DQ58" s="550"/>
      <c r="DR58" s="353" t="s">
        <v>231</v>
      </c>
      <c r="DS58" s="353" t="s">
        <v>234</v>
      </c>
      <c r="DT58" s="158" t="s">
        <v>487</v>
      </c>
      <c r="DU58" s="550"/>
      <c r="DV58" s="520"/>
      <c r="DW58" s="550"/>
      <c r="DX58" s="353" t="s">
        <v>386</v>
      </c>
      <c r="DY58" s="353" t="s">
        <v>387</v>
      </c>
      <c r="DZ58" s="550"/>
      <c r="EA58" s="550"/>
      <c r="EB58" s="550"/>
      <c r="EC58" s="550"/>
      <c r="ED58" s="353" t="s">
        <v>231</v>
      </c>
      <c r="EE58" s="353" t="s">
        <v>234</v>
      </c>
      <c r="EF58" s="158" t="s">
        <v>487</v>
      </c>
      <c r="EG58" s="550"/>
      <c r="EH58" s="518"/>
      <c r="EI58" s="550"/>
      <c r="EJ58" s="353" t="s">
        <v>386</v>
      </c>
      <c r="EK58" s="353" t="s">
        <v>387</v>
      </c>
      <c r="EL58" s="550"/>
      <c r="EM58" s="550"/>
      <c r="EN58" s="550"/>
      <c r="EO58" s="550"/>
      <c r="EP58" s="353" t="s">
        <v>231</v>
      </c>
      <c r="EQ58" s="353" t="s">
        <v>234</v>
      </c>
      <c r="ER58" s="158" t="s">
        <v>487</v>
      </c>
      <c r="ES58" s="550"/>
      <c r="ET58" s="520"/>
      <c r="EU58" s="550"/>
      <c r="EV58" s="353" t="s">
        <v>386</v>
      </c>
      <c r="EW58" s="353" t="s">
        <v>387</v>
      </c>
      <c r="EX58" s="550"/>
      <c r="EY58" s="550"/>
      <c r="EZ58" s="562"/>
      <c r="FB58" s="46"/>
      <c r="FC58" s="46"/>
      <c r="FD58" s="46"/>
      <c r="FE58" s="46"/>
      <c r="FF58" s="46"/>
      <c r="FG58" s="46"/>
      <c r="FH58" s="46"/>
      <c r="FI58" s="46"/>
      <c r="FJ58" s="46"/>
      <c r="FK58" s="46"/>
      <c r="FL58" s="46"/>
      <c r="FM58" s="46"/>
      <c r="FN58" s="46"/>
      <c r="FO58" s="46"/>
      <c r="FP58" s="46"/>
      <c r="FQ58" s="46"/>
      <c r="FR58" s="46"/>
      <c r="FS58" s="46"/>
      <c r="FT58" s="46"/>
      <c r="FU58" s="46"/>
      <c r="FV58" s="46"/>
      <c r="FW58" s="46"/>
      <c r="FX58" s="46"/>
      <c r="FY58" s="46"/>
      <c r="FZ58" s="46"/>
      <c r="GA58" s="46"/>
      <c r="GB58" s="46"/>
      <c r="GC58" s="46"/>
      <c r="GD58" s="46"/>
      <c r="GE58" s="46"/>
      <c r="GF58" s="46"/>
      <c r="GG58" s="46"/>
      <c r="GH58" s="46"/>
      <c r="GI58" s="46"/>
      <c r="GJ58" s="46"/>
      <c r="GK58" s="46"/>
      <c r="GL58" s="46"/>
      <c r="GM58" s="46"/>
      <c r="GN58" s="46"/>
      <c r="GO58" s="46"/>
      <c r="GP58" s="46"/>
      <c r="GQ58" s="46"/>
      <c r="GR58" s="46"/>
      <c r="GS58" s="46"/>
      <c r="GT58" s="46"/>
      <c r="GU58" s="46"/>
      <c r="GV58" s="46"/>
      <c r="GW58" s="46"/>
      <c r="GX58" s="46"/>
      <c r="GY58" s="46"/>
      <c r="GZ58" s="46"/>
      <c r="HA58" s="46"/>
      <c r="HB58" s="46"/>
      <c r="HC58" s="46"/>
      <c r="HD58" s="46"/>
      <c r="HE58" s="46"/>
      <c r="HF58" s="46"/>
      <c r="HG58" s="46"/>
      <c r="HH58" s="46"/>
      <c r="HI58" s="46"/>
      <c r="HJ58" s="46"/>
      <c r="HK58" s="46"/>
      <c r="HL58" s="46"/>
      <c r="HM58" s="46"/>
      <c r="HN58" s="46"/>
      <c r="HO58" s="46"/>
      <c r="HP58" s="46"/>
      <c r="HQ58" s="46"/>
      <c r="HR58" s="46"/>
      <c r="HS58" s="46"/>
      <c r="HT58" s="46"/>
      <c r="HU58" s="46"/>
      <c r="HV58" s="46"/>
      <c r="HW58" s="46"/>
      <c r="HX58" s="46"/>
      <c r="HY58" s="46"/>
      <c r="HZ58" s="46"/>
      <c r="IA58" s="46"/>
      <c r="IB58" s="46"/>
      <c r="IC58" s="46"/>
      <c r="ID58" s="46"/>
      <c r="IE58" s="46"/>
      <c r="IF58" s="46"/>
      <c r="IG58" s="46"/>
      <c r="IH58" s="46"/>
      <c r="II58" s="46"/>
      <c r="IJ58" s="46"/>
      <c r="IK58" s="46"/>
      <c r="IL58" s="46"/>
      <c r="IM58" s="46"/>
      <c r="IN58" s="46"/>
      <c r="IO58" s="46"/>
      <c r="IP58" s="46"/>
      <c r="IQ58" s="46"/>
      <c r="IR58" s="46"/>
      <c r="IS58" s="46"/>
      <c r="IT58" s="46"/>
      <c r="IU58" s="46"/>
      <c r="IV58" s="46"/>
      <c r="IW58" s="46"/>
      <c r="IX58" s="46"/>
      <c r="IY58" s="46"/>
      <c r="IZ58" s="46"/>
      <c r="JA58" s="46"/>
      <c r="JB58" s="46"/>
      <c r="JC58" s="46"/>
      <c r="JD58" s="46"/>
      <c r="JE58" s="46"/>
      <c r="JF58" s="46"/>
      <c r="JG58" s="46"/>
      <c r="JH58" s="46"/>
      <c r="JI58" s="46"/>
      <c r="JJ58" s="46"/>
      <c r="JK58" s="46"/>
      <c r="JL58" s="46"/>
      <c r="JM58" s="46"/>
      <c r="JN58" s="46"/>
      <c r="JO58" s="46"/>
      <c r="JP58" s="46"/>
      <c r="JQ58" s="46"/>
      <c r="JR58" s="46"/>
      <c r="JS58" s="46"/>
      <c r="JT58" s="46"/>
      <c r="JU58" s="46"/>
      <c r="JV58" s="46"/>
      <c r="JW58" s="46"/>
      <c r="JX58" s="46"/>
      <c r="JY58" s="46"/>
      <c r="JZ58" s="46"/>
      <c r="KA58" s="46"/>
      <c r="KB58" s="46"/>
      <c r="KC58" s="46"/>
      <c r="KD58" s="46"/>
      <c r="KE58" s="46"/>
      <c r="KF58" s="46"/>
      <c r="KG58" s="46"/>
      <c r="KH58" s="46"/>
      <c r="KI58" s="46"/>
      <c r="KJ58" s="46"/>
      <c r="KK58" s="46"/>
      <c r="KL58" s="46"/>
      <c r="KM58" s="46"/>
      <c r="KN58" s="46"/>
      <c r="KO58" s="46"/>
      <c r="KP58" s="46"/>
      <c r="KQ58" s="46"/>
      <c r="KR58" s="46"/>
      <c r="KS58" s="46"/>
      <c r="KT58" s="46"/>
      <c r="KU58" s="46"/>
      <c r="KV58" s="46"/>
      <c r="KW58" s="46"/>
      <c r="KX58" s="46"/>
      <c r="KY58" s="46"/>
      <c r="KZ58" s="46"/>
    </row>
    <row r="59" spans="2:312">
      <c r="B59" s="528"/>
      <c r="C59" s="529"/>
      <c r="D59" s="159" t="s">
        <v>489</v>
      </c>
      <c r="E59" s="159" t="s">
        <v>489</v>
      </c>
      <c r="F59" s="159" t="s">
        <v>489</v>
      </c>
      <c r="G59" s="159" t="s">
        <v>489</v>
      </c>
      <c r="H59" s="159" t="s">
        <v>489</v>
      </c>
      <c r="I59" s="159" t="s">
        <v>489</v>
      </c>
      <c r="J59" s="159" t="s">
        <v>489</v>
      </c>
      <c r="K59" s="159" t="s">
        <v>489</v>
      </c>
      <c r="L59" s="159" t="s">
        <v>489</v>
      </c>
      <c r="M59" s="159" t="s">
        <v>489</v>
      </c>
      <c r="N59" s="159" t="s">
        <v>489</v>
      </c>
      <c r="O59" s="159" t="s">
        <v>489</v>
      </c>
      <c r="P59" s="159" t="s">
        <v>489</v>
      </c>
      <c r="Q59" s="159"/>
      <c r="R59" s="159" t="s">
        <v>489</v>
      </c>
      <c r="S59" s="159" t="s">
        <v>489</v>
      </c>
      <c r="T59" s="159" t="s">
        <v>489</v>
      </c>
      <c r="U59" s="159" t="s">
        <v>489</v>
      </c>
      <c r="V59" s="159"/>
      <c r="W59" s="159" t="s">
        <v>489</v>
      </c>
      <c r="X59" s="159" t="s">
        <v>489</v>
      </c>
      <c r="Y59" s="159" t="s">
        <v>489</v>
      </c>
      <c r="Z59" s="159" t="s">
        <v>489</v>
      </c>
      <c r="AA59" s="159" t="s">
        <v>489</v>
      </c>
      <c r="AB59" s="159" t="s">
        <v>489</v>
      </c>
      <c r="AC59" s="159" t="s">
        <v>489</v>
      </c>
      <c r="AD59" s="159" t="s">
        <v>489</v>
      </c>
      <c r="AE59" s="159" t="s">
        <v>489</v>
      </c>
      <c r="AF59" s="159" t="s">
        <v>489</v>
      </c>
      <c r="AG59" s="159" t="s">
        <v>489</v>
      </c>
      <c r="AH59" s="159" t="s">
        <v>489</v>
      </c>
      <c r="AI59" s="159" t="s">
        <v>489</v>
      </c>
      <c r="AJ59" s="159" t="s">
        <v>489</v>
      </c>
      <c r="AK59" s="159" t="s">
        <v>489</v>
      </c>
      <c r="AL59" s="159" t="s">
        <v>489</v>
      </c>
      <c r="AM59" s="159" t="s">
        <v>489</v>
      </c>
      <c r="AN59" s="159" t="s">
        <v>489</v>
      </c>
      <c r="AO59" s="159" t="s">
        <v>489</v>
      </c>
      <c r="AP59" s="159" t="s">
        <v>489</v>
      </c>
      <c r="AQ59" s="159" t="s">
        <v>489</v>
      </c>
      <c r="AR59" s="159" t="s">
        <v>489</v>
      </c>
      <c r="AS59" s="159" t="s">
        <v>489</v>
      </c>
      <c r="AT59" s="159" t="s">
        <v>489</v>
      </c>
      <c r="AU59" s="159" t="s">
        <v>489</v>
      </c>
      <c r="AV59" s="159" t="s">
        <v>489</v>
      </c>
      <c r="AW59" s="159" t="s">
        <v>489</v>
      </c>
      <c r="AX59" s="159" t="s">
        <v>489</v>
      </c>
      <c r="AY59" s="159" t="s">
        <v>489</v>
      </c>
      <c r="AZ59" s="159" t="s">
        <v>489</v>
      </c>
      <c r="BA59" s="159" t="s">
        <v>489</v>
      </c>
      <c r="BB59" s="159" t="s">
        <v>489</v>
      </c>
      <c r="BC59" s="159" t="s">
        <v>489</v>
      </c>
      <c r="BD59" s="159" t="s">
        <v>489</v>
      </c>
      <c r="BE59" s="159" t="s">
        <v>489</v>
      </c>
      <c r="BF59" s="159" t="s">
        <v>489</v>
      </c>
      <c r="BG59" s="159" t="s">
        <v>489</v>
      </c>
      <c r="BH59" s="159" t="s">
        <v>489</v>
      </c>
      <c r="BI59" s="159" t="s">
        <v>489</v>
      </c>
      <c r="BJ59" s="159" t="s">
        <v>489</v>
      </c>
      <c r="BK59" s="159" t="s">
        <v>489</v>
      </c>
      <c r="BL59" s="159" t="s">
        <v>489</v>
      </c>
      <c r="BM59" s="159" t="s">
        <v>489</v>
      </c>
      <c r="BN59" s="159" t="s">
        <v>489</v>
      </c>
      <c r="BO59" s="159" t="s">
        <v>489</v>
      </c>
      <c r="BP59" s="159" t="s">
        <v>489</v>
      </c>
      <c r="BQ59" s="159" t="s">
        <v>489</v>
      </c>
      <c r="BR59" s="159" t="s">
        <v>489</v>
      </c>
      <c r="BS59" s="159" t="s">
        <v>490</v>
      </c>
      <c r="BT59" s="159" t="s">
        <v>490</v>
      </c>
      <c r="BU59" s="159" t="s">
        <v>489</v>
      </c>
      <c r="BV59" s="159" t="s">
        <v>489</v>
      </c>
      <c r="BW59" s="159" t="s">
        <v>489</v>
      </c>
      <c r="BX59" s="159" t="s">
        <v>489</v>
      </c>
      <c r="BY59" s="159" t="s">
        <v>489</v>
      </c>
      <c r="BZ59" s="159" t="s">
        <v>489</v>
      </c>
      <c r="CA59" s="159" t="s">
        <v>489</v>
      </c>
      <c r="CB59" s="159" t="s">
        <v>489</v>
      </c>
      <c r="CC59" s="159" t="s">
        <v>489</v>
      </c>
      <c r="CD59" s="159" t="s">
        <v>489</v>
      </c>
      <c r="CE59" s="159" t="s">
        <v>489</v>
      </c>
      <c r="CF59" s="159" t="s">
        <v>489</v>
      </c>
      <c r="CG59" s="159" t="s">
        <v>489</v>
      </c>
      <c r="CH59" s="159" t="s">
        <v>489</v>
      </c>
      <c r="CI59" s="159" t="s">
        <v>489</v>
      </c>
      <c r="CJ59" s="159" t="s">
        <v>489</v>
      </c>
      <c r="CK59" s="159" t="s">
        <v>489</v>
      </c>
      <c r="CL59" s="159" t="s">
        <v>489</v>
      </c>
      <c r="CM59" s="159" t="s">
        <v>489</v>
      </c>
      <c r="CN59" s="159" t="s">
        <v>489</v>
      </c>
      <c r="CO59" s="159" t="s">
        <v>489</v>
      </c>
      <c r="CP59" s="159" t="s">
        <v>489</v>
      </c>
      <c r="CQ59" s="159" t="s">
        <v>489</v>
      </c>
      <c r="CR59" s="159" t="s">
        <v>489</v>
      </c>
      <c r="CS59" s="159" t="s">
        <v>489</v>
      </c>
      <c r="CT59" s="159"/>
      <c r="CU59" s="159" t="s">
        <v>489</v>
      </c>
      <c r="CV59" s="159" t="s">
        <v>489</v>
      </c>
      <c r="CW59" s="159" t="s">
        <v>489</v>
      </c>
      <c r="CX59" s="159" t="s">
        <v>489</v>
      </c>
      <c r="CY59" s="159" t="s">
        <v>489</v>
      </c>
      <c r="CZ59" s="159" t="s">
        <v>489</v>
      </c>
      <c r="DA59" s="159" t="s">
        <v>489</v>
      </c>
      <c r="DB59" s="159" t="s">
        <v>489</v>
      </c>
      <c r="DC59" s="159" t="s">
        <v>489</v>
      </c>
      <c r="DD59" s="159" t="s">
        <v>489</v>
      </c>
      <c r="DE59" s="159" t="s">
        <v>489</v>
      </c>
      <c r="DF59" s="159" t="s">
        <v>489</v>
      </c>
      <c r="DG59" s="159" t="s">
        <v>489</v>
      </c>
      <c r="DH59" s="159" t="s">
        <v>489</v>
      </c>
      <c r="DI59" s="159" t="s">
        <v>489</v>
      </c>
      <c r="DJ59" s="159" t="s">
        <v>489</v>
      </c>
      <c r="DK59" s="159" t="s">
        <v>489</v>
      </c>
      <c r="DL59" s="159" t="s">
        <v>489</v>
      </c>
      <c r="DM59" s="159" t="s">
        <v>489</v>
      </c>
      <c r="DN59" s="159" t="s">
        <v>489</v>
      </c>
      <c r="DO59" s="159" t="s">
        <v>489</v>
      </c>
      <c r="DP59" s="159" t="s">
        <v>489</v>
      </c>
      <c r="DQ59" s="159" t="s">
        <v>489</v>
      </c>
      <c r="DR59" s="159" t="s">
        <v>489</v>
      </c>
      <c r="DS59" s="159" t="s">
        <v>489</v>
      </c>
      <c r="DT59" s="159" t="s">
        <v>489</v>
      </c>
      <c r="DU59" s="159" t="s">
        <v>489</v>
      </c>
      <c r="DV59" s="159" t="s">
        <v>489</v>
      </c>
      <c r="DW59" s="159" t="s">
        <v>489</v>
      </c>
      <c r="DX59" s="159" t="s">
        <v>489</v>
      </c>
      <c r="DY59" s="159" t="s">
        <v>489</v>
      </c>
      <c r="DZ59" s="159" t="s">
        <v>489</v>
      </c>
      <c r="EA59" s="159" t="s">
        <v>489</v>
      </c>
      <c r="EB59" s="159" t="s">
        <v>489</v>
      </c>
      <c r="EC59" s="159" t="s">
        <v>489</v>
      </c>
      <c r="ED59" s="159" t="s">
        <v>489</v>
      </c>
      <c r="EE59" s="159" t="s">
        <v>489</v>
      </c>
      <c r="EF59" s="159" t="s">
        <v>489</v>
      </c>
      <c r="EG59" s="159" t="s">
        <v>489</v>
      </c>
      <c r="EH59" s="159" t="s">
        <v>489</v>
      </c>
      <c r="EI59" s="159" t="s">
        <v>489</v>
      </c>
      <c r="EJ59" s="159" t="s">
        <v>489</v>
      </c>
      <c r="EK59" s="159" t="s">
        <v>489</v>
      </c>
      <c r="EL59" s="159" t="s">
        <v>489</v>
      </c>
      <c r="EM59" s="159" t="s">
        <v>489</v>
      </c>
      <c r="EN59" s="159" t="s">
        <v>489</v>
      </c>
      <c r="EO59" s="159" t="s">
        <v>489</v>
      </c>
      <c r="EP59" s="159" t="s">
        <v>489</v>
      </c>
      <c r="EQ59" s="159" t="s">
        <v>489</v>
      </c>
      <c r="ER59" s="159" t="s">
        <v>489</v>
      </c>
      <c r="ES59" s="159" t="s">
        <v>489</v>
      </c>
      <c r="ET59" s="159" t="s">
        <v>489</v>
      </c>
      <c r="EU59" s="159" t="s">
        <v>489</v>
      </c>
      <c r="EV59" s="159" t="s">
        <v>489</v>
      </c>
      <c r="EW59" s="159" t="s">
        <v>489</v>
      </c>
      <c r="EX59" s="159" t="s">
        <v>489</v>
      </c>
      <c r="EY59" s="159" t="s">
        <v>489</v>
      </c>
      <c r="EZ59" s="159" t="s">
        <v>489</v>
      </c>
    </row>
    <row r="60" spans="2:312" ht="27" customHeight="1">
      <c r="B60" s="372" t="s">
        <v>849</v>
      </c>
      <c r="C60" s="358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  <c r="R60" s="166"/>
      <c r="S60" s="166"/>
      <c r="T60" s="166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6"/>
      <c r="AI60" s="166"/>
      <c r="AJ60" s="166"/>
      <c r="AK60" s="166"/>
      <c r="AL60" s="166"/>
      <c r="AM60" s="166"/>
      <c r="AN60" s="166"/>
      <c r="AO60" s="166"/>
      <c r="AP60" s="166"/>
      <c r="AQ60" s="166"/>
      <c r="AR60" s="166"/>
      <c r="AS60" s="166"/>
      <c r="AT60" s="166"/>
      <c r="AU60" s="166"/>
      <c r="AV60" s="166"/>
      <c r="AW60" s="166"/>
      <c r="AX60" s="166"/>
      <c r="AY60" s="166"/>
      <c r="AZ60" s="166"/>
      <c r="BA60" s="166"/>
      <c r="BB60" s="166"/>
      <c r="BC60" s="166"/>
      <c r="BD60" s="166"/>
      <c r="BE60" s="166"/>
      <c r="BF60" s="166"/>
      <c r="BG60" s="166"/>
      <c r="BH60" s="166"/>
      <c r="BI60" s="166"/>
      <c r="BJ60" s="166"/>
      <c r="BK60" s="166"/>
      <c r="BL60" s="166"/>
      <c r="BM60" s="166"/>
      <c r="BN60" s="166"/>
      <c r="BO60" s="166"/>
      <c r="BP60" s="166"/>
      <c r="BQ60" s="166"/>
      <c r="BR60" s="166"/>
      <c r="BS60" s="166"/>
      <c r="BT60" s="166"/>
      <c r="BU60" s="166"/>
      <c r="BV60" s="166"/>
      <c r="BW60" s="166"/>
      <c r="BX60" s="166"/>
      <c r="BY60" s="166"/>
      <c r="BZ60" s="166"/>
      <c r="CA60" s="166"/>
      <c r="CB60" s="166"/>
      <c r="CC60" s="166"/>
      <c r="CD60" s="166"/>
      <c r="CE60" s="166"/>
      <c r="CF60" s="166"/>
      <c r="CG60" s="166"/>
      <c r="CH60" s="166"/>
      <c r="CI60" s="166"/>
      <c r="CJ60" s="166"/>
      <c r="CK60" s="166"/>
      <c r="CL60" s="166"/>
      <c r="CM60" s="166"/>
      <c r="CN60" s="166"/>
      <c r="CO60" s="166"/>
      <c r="CP60" s="166"/>
      <c r="CQ60" s="166"/>
      <c r="CR60" s="166"/>
      <c r="CS60" s="166"/>
      <c r="CT60" s="166"/>
      <c r="CU60" s="166"/>
      <c r="CV60" s="166"/>
      <c r="CW60" s="166"/>
      <c r="CX60" s="166"/>
      <c r="CY60" s="166"/>
      <c r="CZ60" s="166"/>
      <c r="DA60" s="166"/>
      <c r="DB60" s="166"/>
      <c r="DC60" s="166"/>
      <c r="DD60" s="166"/>
      <c r="DE60" s="166"/>
      <c r="DF60" s="166"/>
      <c r="DG60" s="166"/>
      <c r="DH60" s="166"/>
      <c r="DI60" s="166"/>
      <c r="DJ60" s="166"/>
      <c r="DK60" s="166"/>
      <c r="DL60" s="166"/>
      <c r="DM60" s="166"/>
      <c r="DN60" s="166"/>
      <c r="DO60" s="166"/>
      <c r="DP60" s="166"/>
      <c r="DQ60" s="166"/>
      <c r="DR60" s="166"/>
      <c r="DS60" s="166"/>
      <c r="DT60" s="166"/>
      <c r="DU60" s="166"/>
      <c r="DV60" s="166"/>
      <c r="DW60" s="166"/>
      <c r="DX60" s="166"/>
      <c r="DY60" s="166"/>
      <c r="DZ60" s="166"/>
      <c r="EA60" s="166"/>
      <c r="EB60" s="166"/>
      <c r="EC60" s="166"/>
      <c r="ED60" s="166"/>
      <c r="EE60" s="166"/>
      <c r="EF60" s="166"/>
      <c r="EG60" s="166"/>
      <c r="EH60" s="166"/>
      <c r="EI60" s="166"/>
      <c r="EJ60" s="166"/>
      <c r="EK60" s="166"/>
      <c r="EL60" s="166"/>
      <c r="EM60" s="166"/>
      <c r="EN60" s="166"/>
      <c r="EO60" s="166"/>
      <c r="EP60" s="166"/>
      <c r="EQ60" s="166"/>
      <c r="ER60" s="166"/>
      <c r="ES60" s="166"/>
      <c r="ET60" s="166"/>
      <c r="EU60" s="166"/>
      <c r="EV60" s="166"/>
      <c r="EW60" s="166"/>
      <c r="EX60" s="166"/>
      <c r="EY60" s="166"/>
      <c r="EZ60" s="166"/>
    </row>
    <row r="61" spans="2:312" ht="27" customHeight="1">
      <c r="B61" s="373" t="s">
        <v>727</v>
      </c>
      <c r="C61" s="377" t="s">
        <v>728</v>
      </c>
      <c r="D61" s="166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0"/>
      <c r="AG61" s="160"/>
      <c r="AH61" s="160"/>
      <c r="AI61" s="160"/>
      <c r="AJ61" s="160"/>
      <c r="AK61" s="160"/>
      <c r="AL61" s="160"/>
      <c r="AM61" s="160"/>
      <c r="AN61" s="160"/>
      <c r="AO61" s="160"/>
      <c r="AP61" s="160"/>
      <c r="AQ61" s="161">
        <f>SUM(AF61:AP61)</f>
        <v>0</v>
      </c>
      <c r="AR61" s="160"/>
      <c r="AS61" s="160"/>
      <c r="AT61" s="160"/>
      <c r="AU61" s="160"/>
      <c r="AV61" s="160"/>
      <c r="AW61" s="160"/>
      <c r="AX61" s="160"/>
      <c r="AY61" s="160"/>
      <c r="AZ61" s="160"/>
      <c r="BA61" s="160"/>
      <c r="BB61" s="160"/>
      <c r="BC61" s="161">
        <f>SUM(AR61:BB61)</f>
        <v>0</v>
      </c>
      <c r="BD61" s="160"/>
      <c r="BE61" s="160"/>
      <c r="BF61" s="160"/>
      <c r="BG61" s="160"/>
      <c r="BH61" s="160"/>
      <c r="BI61" s="160"/>
      <c r="BJ61" s="160"/>
      <c r="BK61" s="160"/>
      <c r="BL61" s="160"/>
      <c r="BM61" s="160"/>
      <c r="BN61" s="160"/>
      <c r="BO61" s="161">
        <f>SUM(BD61:BN61)</f>
        <v>0</v>
      </c>
      <c r="BP61" s="160"/>
      <c r="BQ61" s="160"/>
      <c r="BR61" s="160"/>
      <c r="BS61" s="160"/>
      <c r="BT61" s="160"/>
      <c r="BU61" s="160"/>
      <c r="BV61" s="160"/>
      <c r="BW61" s="160"/>
      <c r="BX61" s="160"/>
      <c r="BY61" s="160"/>
      <c r="BZ61" s="160"/>
      <c r="CA61" s="161">
        <f>SUM(BP61:BZ61)</f>
        <v>0</v>
      </c>
      <c r="CB61" s="166"/>
      <c r="CC61" s="166"/>
      <c r="CD61" s="166"/>
      <c r="CE61" s="166"/>
      <c r="CF61" s="166"/>
      <c r="CG61" s="166"/>
      <c r="CH61" s="166"/>
      <c r="CI61" s="166"/>
      <c r="CJ61" s="166"/>
      <c r="CK61" s="166"/>
      <c r="CL61" s="166"/>
      <c r="CM61" s="166"/>
      <c r="CN61" s="166"/>
      <c r="CO61" s="166"/>
      <c r="CP61" s="166"/>
      <c r="CQ61" s="166"/>
      <c r="CR61" s="166"/>
      <c r="CS61" s="166"/>
      <c r="CT61" s="166"/>
      <c r="CU61" s="166"/>
      <c r="CV61" s="166"/>
      <c r="CW61" s="166"/>
      <c r="CX61" s="166"/>
      <c r="CY61" s="166"/>
      <c r="CZ61" s="166"/>
      <c r="DA61" s="166"/>
      <c r="DB61" s="166"/>
      <c r="DC61" s="166"/>
      <c r="DD61" s="160"/>
      <c r="DE61" s="160"/>
      <c r="DF61" s="160"/>
      <c r="DG61" s="160"/>
      <c r="DH61" s="160"/>
      <c r="DI61" s="160"/>
      <c r="DJ61" s="160"/>
      <c r="DK61" s="160"/>
      <c r="DL61" s="160"/>
      <c r="DM61" s="160"/>
      <c r="DN61" s="160"/>
      <c r="DO61" s="161">
        <f>SUM(DD61:DN61)</f>
        <v>0</v>
      </c>
      <c r="DP61" s="160"/>
      <c r="DQ61" s="160"/>
      <c r="DR61" s="160"/>
      <c r="DS61" s="160"/>
      <c r="DT61" s="160"/>
      <c r="DU61" s="160"/>
      <c r="DV61" s="160"/>
      <c r="DW61" s="160"/>
      <c r="DX61" s="160"/>
      <c r="DY61" s="160"/>
      <c r="DZ61" s="160"/>
      <c r="EA61" s="161">
        <f>SUM(DP61:DZ61)</f>
        <v>0</v>
      </c>
      <c r="EB61" s="160"/>
      <c r="EC61" s="160"/>
      <c r="ED61" s="160"/>
      <c r="EE61" s="160"/>
      <c r="EF61" s="160"/>
      <c r="EG61" s="160"/>
      <c r="EH61" s="160"/>
      <c r="EI61" s="160"/>
      <c r="EJ61" s="160"/>
      <c r="EK61" s="160"/>
      <c r="EL61" s="160"/>
      <c r="EM61" s="161">
        <f>SUM(EB61:EL61)</f>
        <v>0</v>
      </c>
      <c r="EN61" s="160"/>
      <c r="EO61" s="160"/>
      <c r="EP61" s="160"/>
      <c r="EQ61" s="160"/>
      <c r="ER61" s="160"/>
      <c r="ES61" s="160"/>
      <c r="ET61" s="160"/>
      <c r="EU61" s="160"/>
      <c r="EV61" s="160"/>
      <c r="EW61" s="160"/>
      <c r="EX61" s="160"/>
      <c r="EY61" s="161">
        <f>SUM(EN61:EX61)</f>
        <v>0</v>
      </c>
      <c r="EZ61" s="132">
        <f>SUM(AQ61,BC61,BO61,CA61,DO61,EA61,EM61,EY61)</f>
        <v>0</v>
      </c>
    </row>
    <row r="62" spans="2:312" ht="27" customHeight="1">
      <c r="B62" s="373" t="s">
        <v>729</v>
      </c>
      <c r="C62" s="377" t="s">
        <v>730</v>
      </c>
      <c r="D62" s="166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  <c r="R62" s="166"/>
      <c r="S62" s="166"/>
      <c r="T62" s="166"/>
      <c r="U62" s="166"/>
      <c r="V62" s="166"/>
      <c r="W62" s="166"/>
      <c r="X62" s="166"/>
      <c r="Y62" s="166"/>
      <c r="Z62" s="166"/>
      <c r="AA62" s="166"/>
      <c r="AB62" s="166"/>
      <c r="AC62" s="166"/>
      <c r="AD62" s="166"/>
      <c r="AE62" s="166"/>
      <c r="AF62" s="160"/>
      <c r="AG62" s="160"/>
      <c r="AH62" s="160"/>
      <c r="AI62" s="160"/>
      <c r="AJ62" s="160"/>
      <c r="AK62" s="160"/>
      <c r="AL62" s="160"/>
      <c r="AM62" s="160"/>
      <c r="AN62" s="160"/>
      <c r="AO62" s="160"/>
      <c r="AP62" s="160"/>
      <c r="AQ62" s="161">
        <f>SUM(AF62:AP62)</f>
        <v>0</v>
      </c>
      <c r="AR62" s="160"/>
      <c r="AS62" s="160"/>
      <c r="AT62" s="160"/>
      <c r="AU62" s="160"/>
      <c r="AV62" s="160"/>
      <c r="AW62" s="160"/>
      <c r="AX62" s="160"/>
      <c r="AY62" s="160"/>
      <c r="AZ62" s="160"/>
      <c r="BA62" s="160"/>
      <c r="BB62" s="160"/>
      <c r="BC62" s="161">
        <f>SUM(AR62:BB62)</f>
        <v>0</v>
      </c>
      <c r="BD62" s="160"/>
      <c r="BE62" s="160"/>
      <c r="BF62" s="160"/>
      <c r="BG62" s="160"/>
      <c r="BH62" s="160"/>
      <c r="BI62" s="160"/>
      <c r="BJ62" s="160"/>
      <c r="BK62" s="160"/>
      <c r="BL62" s="160"/>
      <c r="BM62" s="160"/>
      <c r="BN62" s="160"/>
      <c r="BO62" s="161">
        <f>SUM(BD62:BN62)</f>
        <v>0</v>
      </c>
      <c r="BP62" s="160"/>
      <c r="BQ62" s="160"/>
      <c r="BR62" s="160"/>
      <c r="BS62" s="160"/>
      <c r="BT62" s="160"/>
      <c r="BU62" s="160"/>
      <c r="BV62" s="160"/>
      <c r="BW62" s="160"/>
      <c r="BX62" s="160"/>
      <c r="BY62" s="160"/>
      <c r="BZ62" s="160"/>
      <c r="CA62" s="161">
        <f>SUM(BP62:BZ62)</f>
        <v>0</v>
      </c>
      <c r="CB62" s="166"/>
      <c r="CC62" s="166"/>
      <c r="CD62" s="166"/>
      <c r="CE62" s="166"/>
      <c r="CF62" s="166"/>
      <c r="CG62" s="166"/>
      <c r="CH62" s="166"/>
      <c r="CI62" s="166"/>
      <c r="CJ62" s="166"/>
      <c r="CK62" s="166"/>
      <c r="CL62" s="166"/>
      <c r="CM62" s="166"/>
      <c r="CN62" s="166"/>
      <c r="CO62" s="166"/>
      <c r="CP62" s="166"/>
      <c r="CQ62" s="166"/>
      <c r="CR62" s="166"/>
      <c r="CS62" s="166"/>
      <c r="CT62" s="166"/>
      <c r="CU62" s="166"/>
      <c r="CV62" s="166"/>
      <c r="CW62" s="166"/>
      <c r="CX62" s="166"/>
      <c r="CY62" s="166"/>
      <c r="CZ62" s="166"/>
      <c r="DA62" s="166"/>
      <c r="DB62" s="166"/>
      <c r="DC62" s="166"/>
      <c r="DD62" s="160"/>
      <c r="DE62" s="160"/>
      <c r="DF62" s="160"/>
      <c r="DG62" s="160"/>
      <c r="DH62" s="160"/>
      <c r="DI62" s="160"/>
      <c r="DJ62" s="160"/>
      <c r="DK62" s="160"/>
      <c r="DL62" s="160"/>
      <c r="DM62" s="160"/>
      <c r="DN62" s="160"/>
      <c r="DO62" s="161">
        <f>SUM(DD62:DN62)</f>
        <v>0</v>
      </c>
      <c r="DP62" s="160"/>
      <c r="DQ62" s="160"/>
      <c r="DR62" s="160"/>
      <c r="DS62" s="160"/>
      <c r="DT62" s="160"/>
      <c r="DU62" s="160"/>
      <c r="DV62" s="160"/>
      <c r="DW62" s="160"/>
      <c r="DX62" s="160"/>
      <c r="DY62" s="160"/>
      <c r="DZ62" s="160"/>
      <c r="EA62" s="161">
        <f>SUM(DP62:DZ62)</f>
        <v>0</v>
      </c>
      <c r="EB62" s="160"/>
      <c r="EC62" s="160"/>
      <c r="ED62" s="160"/>
      <c r="EE62" s="160"/>
      <c r="EF62" s="160"/>
      <c r="EG62" s="160"/>
      <c r="EH62" s="160"/>
      <c r="EI62" s="160"/>
      <c r="EJ62" s="160"/>
      <c r="EK62" s="160"/>
      <c r="EL62" s="160"/>
      <c r="EM62" s="161">
        <f>SUM(EB62:EL62)</f>
        <v>0</v>
      </c>
      <c r="EN62" s="160"/>
      <c r="EO62" s="160"/>
      <c r="EP62" s="160"/>
      <c r="EQ62" s="160"/>
      <c r="ER62" s="160"/>
      <c r="ES62" s="160"/>
      <c r="ET62" s="160"/>
      <c r="EU62" s="160"/>
      <c r="EV62" s="160"/>
      <c r="EW62" s="160"/>
      <c r="EX62" s="160"/>
      <c r="EY62" s="161">
        <f>SUM(EN62:EX62)</f>
        <v>0</v>
      </c>
      <c r="EZ62" s="132">
        <f>SUM(AQ62,BC62,BO62,CA62,DO62,EA62,EM62,EY62)</f>
        <v>0</v>
      </c>
    </row>
    <row r="63" spans="2:312" ht="27" customHeight="1">
      <c r="B63" s="372" t="s">
        <v>731</v>
      </c>
      <c r="C63" s="358"/>
      <c r="D63" s="166"/>
      <c r="E63" s="166"/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6"/>
      <c r="R63" s="166"/>
      <c r="S63" s="166"/>
      <c r="T63" s="166"/>
      <c r="U63" s="166"/>
      <c r="V63" s="166"/>
      <c r="W63" s="166"/>
      <c r="X63" s="166"/>
      <c r="Y63" s="166"/>
      <c r="Z63" s="166"/>
      <c r="AA63" s="166"/>
      <c r="AB63" s="166"/>
      <c r="AC63" s="166"/>
      <c r="AD63" s="166"/>
      <c r="AE63" s="166"/>
      <c r="AF63" s="166"/>
      <c r="AG63" s="166"/>
      <c r="AH63" s="166"/>
      <c r="AI63" s="166"/>
      <c r="AJ63" s="166"/>
      <c r="AK63" s="166"/>
      <c r="AL63" s="166"/>
      <c r="AM63" s="166"/>
      <c r="AN63" s="166"/>
      <c r="AO63" s="166"/>
      <c r="AP63" s="166"/>
      <c r="AQ63" s="166"/>
      <c r="AR63" s="166"/>
      <c r="AS63" s="166"/>
      <c r="AT63" s="166"/>
      <c r="AU63" s="166"/>
      <c r="AV63" s="166"/>
      <c r="AW63" s="166"/>
      <c r="AX63" s="166"/>
      <c r="AY63" s="166"/>
      <c r="AZ63" s="166"/>
      <c r="BA63" s="166"/>
      <c r="BB63" s="166"/>
      <c r="BC63" s="166"/>
      <c r="BD63" s="166"/>
      <c r="BE63" s="166"/>
      <c r="BF63" s="166"/>
      <c r="BG63" s="166"/>
      <c r="BH63" s="166"/>
      <c r="BI63" s="166"/>
      <c r="BJ63" s="166"/>
      <c r="BK63" s="166"/>
      <c r="BL63" s="166"/>
      <c r="BM63" s="166"/>
      <c r="BN63" s="166"/>
      <c r="BO63" s="166"/>
      <c r="BP63" s="166"/>
      <c r="BQ63" s="166"/>
      <c r="BR63" s="166"/>
      <c r="BS63" s="166"/>
      <c r="BT63" s="166"/>
      <c r="BU63" s="166"/>
      <c r="BV63" s="166"/>
      <c r="BW63" s="166"/>
      <c r="BX63" s="166"/>
      <c r="BY63" s="166"/>
      <c r="BZ63" s="166"/>
      <c r="CA63" s="136"/>
      <c r="CB63" s="166"/>
      <c r="CC63" s="166"/>
      <c r="CD63" s="166"/>
      <c r="CE63" s="166"/>
      <c r="CF63" s="166"/>
      <c r="CG63" s="166"/>
      <c r="CH63" s="166"/>
      <c r="CI63" s="166"/>
      <c r="CJ63" s="166"/>
      <c r="CK63" s="166"/>
      <c r="CL63" s="166"/>
      <c r="CM63" s="166"/>
      <c r="CN63" s="166"/>
      <c r="CO63" s="166"/>
      <c r="CP63" s="166"/>
      <c r="CQ63" s="166"/>
      <c r="CR63" s="166"/>
      <c r="CS63" s="166"/>
      <c r="CT63" s="166"/>
      <c r="CU63" s="166"/>
      <c r="CV63" s="166"/>
      <c r="CW63" s="166"/>
      <c r="CX63" s="166"/>
      <c r="CY63" s="166"/>
      <c r="CZ63" s="166"/>
      <c r="DA63" s="166"/>
      <c r="DB63" s="166"/>
      <c r="DC63" s="166"/>
      <c r="DD63" s="166"/>
      <c r="DE63" s="166"/>
      <c r="DF63" s="166"/>
      <c r="DG63" s="166"/>
      <c r="DH63" s="166"/>
      <c r="DI63" s="166"/>
      <c r="DJ63" s="166"/>
      <c r="DK63" s="166"/>
      <c r="DL63" s="166"/>
      <c r="DM63" s="166"/>
      <c r="DN63" s="166"/>
      <c r="DO63" s="166"/>
      <c r="DP63" s="166"/>
      <c r="DQ63" s="166"/>
      <c r="DR63" s="166"/>
      <c r="DS63" s="166"/>
      <c r="DT63" s="166"/>
      <c r="DU63" s="166"/>
      <c r="DV63" s="166"/>
      <c r="DW63" s="166"/>
      <c r="DX63" s="166"/>
      <c r="DY63" s="166"/>
      <c r="DZ63" s="166"/>
      <c r="EA63" s="166"/>
      <c r="EB63" s="166"/>
      <c r="EC63" s="166"/>
      <c r="ED63" s="166"/>
      <c r="EE63" s="166"/>
      <c r="EF63" s="166"/>
      <c r="EG63" s="166"/>
      <c r="EH63" s="166"/>
      <c r="EI63" s="166"/>
      <c r="EJ63" s="166"/>
      <c r="EK63" s="166"/>
      <c r="EL63" s="166"/>
      <c r="EM63" s="166"/>
      <c r="EN63" s="166"/>
      <c r="EO63" s="166"/>
      <c r="EP63" s="166"/>
      <c r="EQ63" s="166"/>
      <c r="ER63" s="166"/>
      <c r="ES63" s="166"/>
      <c r="ET63" s="166"/>
      <c r="EU63" s="166"/>
      <c r="EV63" s="166"/>
      <c r="EW63" s="166"/>
      <c r="EX63" s="166"/>
      <c r="EY63" s="166"/>
      <c r="EZ63" s="166"/>
    </row>
    <row r="64" spans="2:312" ht="27" customHeight="1">
      <c r="B64" s="373" t="s">
        <v>732</v>
      </c>
      <c r="C64" s="377" t="s">
        <v>733</v>
      </c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166"/>
      <c r="R64" s="166"/>
      <c r="S64" s="166"/>
      <c r="T64" s="166"/>
      <c r="U64" s="166"/>
      <c r="V64" s="166"/>
      <c r="W64" s="166"/>
      <c r="X64" s="166"/>
      <c r="Y64" s="166"/>
      <c r="Z64" s="166"/>
      <c r="AA64" s="166"/>
      <c r="AB64" s="166"/>
      <c r="AC64" s="166"/>
      <c r="AD64" s="166"/>
      <c r="AE64" s="166"/>
      <c r="AF64" s="160"/>
      <c r="AG64" s="160"/>
      <c r="AH64" s="160"/>
      <c r="AI64" s="160"/>
      <c r="AJ64" s="160"/>
      <c r="AK64" s="160"/>
      <c r="AL64" s="160"/>
      <c r="AM64" s="160"/>
      <c r="AN64" s="160"/>
      <c r="AO64" s="160"/>
      <c r="AP64" s="160"/>
      <c r="AQ64" s="161">
        <f>SUM(AF64:AP64)</f>
        <v>0</v>
      </c>
      <c r="AR64" s="160"/>
      <c r="AS64" s="160"/>
      <c r="AT64" s="160"/>
      <c r="AU64" s="160"/>
      <c r="AV64" s="160"/>
      <c r="AW64" s="160"/>
      <c r="AX64" s="160"/>
      <c r="AY64" s="160"/>
      <c r="AZ64" s="160"/>
      <c r="BA64" s="160"/>
      <c r="BB64" s="160"/>
      <c r="BC64" s="161">
        <f>SUM(AR64:BB64)</f>
        <v>0</v>
      </c>
      <c r="BD64" s="160"/>
      <c r="BE64" s="160"/>
      <c r="BF64" s="160"/>
      <c r="BG64" s="160"/>
      <c r="BH64" s="160"/>
      <c r="BI64" s="160"/>
      <c r="BJ64" s="160"/>
      <c r="BK64" s="160"/>
      <c r="BL64" s="160"/>
      <c r="BM64" s="160"/>
      <c r="BN64" s="160"/>
      <c r="BO64" s="161">
        <f>SUM(BD64:BN64)</f>
        <v>0</v>
      </c>
      <c r="BP64" s="160"/>
      <c r="BQ64" s="160"/>
      <c r="BR64" s="160"/>
      <c r="BS64" s="160"/>
      <c r="BT64" s="160"/>
      <c r="BU64" s="160"/>
      <c r="BV64" s="160"/>
      <c r="BW64" s="160"/>
      <c r="BX64" s="160"/>
      <c r="BY64" s="160"/>
      <c r="BZ64" s="160"/>
      <c r="CA64" s="161">
        <f>SUM(BP64:BZ64)</f>
        <v>0</v>
      </c>
      <c r="CB64" s="166"/>
      <c r="CC64" s="166"/>
      <c r="CD64" s="166"/>
      <c r="CE64" s="166"/>
      <c r="CF64" s="166"/>
      <c r="CG64" s="166"/>
      <c r="CH64" s="166"/>
      <c r="CI64" s="166"/>
      <c r="CJ64" s="166"/>
      <c r="CK64" s="166"/>
      <c r="CL64" s="166"/>
      <c r="CM64" s="166"/>
      <c r="CN64" s="166"/>
      <c r="CO64" s="166"/>
      <c r="CP64" s="166"/>
      <c r="CQ64" s="166"/>
      <c r="CR64" s="166"/>
      <c r="CS64" s="166"/>
      <c r="CT64" s="166"/>
      <c r="CU64" s="166"/>
      <c r="CV64" s="166"/>
      <c r="CW64" s="166"/>
      <c r="CX64" s="166"/>
      <c r="CY64" s="166"/>
      <c r="CZ64" s="166"/>
      <c r="DA64" s="166"/>
      <c r="DB64" s="166"/>
      <c r="DC64" s="166"/>
      <c r="DD64" s="160"/>
      <c r="DE64" s="160"/>
      <c r="DF64" s="160"/>
      <c r="DG64" s="160"/>
      <c r="DH64" s="160"/>
      <c r="DI64" s="160"/>
      <c r="DJ64" s="160"/>
      <c r="DK64" s="160"/>
      <c r="DL64" s="160"/>
      <c r="DM64" s="160"/>
      <c r="DN64" s="160"/>
      <c r="DO64" s="161">
        <f>SUM(DD64:DN64)</f>
        <v>0</v>
      </c>
      <c r="DP64" s="160"/>
      <c r="DQ64" s="160"/>
      <c r="DR64" s="160"/>
      <c r="DS64" s="160"/>
      <c r="DT64" s="160"/>
      <c r="DU64" s="160"/>
      <c r="DV64" s="160"/>
      <c r="DW64" s="160"/>
      <c r="DX64" s="160"/>
      <c r="DY64" s="160"/>
      <c r="DZ64" s="160"/>
      <c r="EA64" s="161">
        <f>SUM(DP64:DZ64)</f>
        <v>0</v>
      </c>
      <c r="EB64" s="160"/>
      <c r="EC64" s="160"/>
      <c r="ED64" s="160"/>
      <c r="EE64" s="160"/>
      <c r="EF64" s="160"/>
      <c r="EG64" s="160"/>
      <c r="EH64" s="160"/>
      <c r="EI64" s="160"/>
      <c r="EJ64" s="160"/>
      <c r="EK64" s="160"/>
      <c r="EL64" s="160"/>
      <c r="EM64" s="161">
        <f>SUM(EB64:EL64)</f>
        <v>0</v>
      </c>
      <c r="EN64" s="160"/>
      <c r="EO64" s="160"/>
      <c r="EP64" s="160"/>
      <c r="EQ64" s="160"/>
      <c r="ER64" s="160"/>
      <c r="ES64" s="160"/>
      <c r="ET64" s="160"/>
      <c r="EU64" s="160"/>
      <c r="EV64" s="160"/>
      <c r="EW64" s="160"/>
      <c r="EX64" s="160"/>
      <c r="EY64" s="161">
        <f>SUM(EN64:EX64)</f>
        <v>0</v>
      </c>
      <c r="EZ64" s="132">
        <f>SUM(AQ64,BC64,BO64,CA64,DO64,EA64,EM64,EY64)</f>
        <v>0</v>
      </c>
    </row>
    <row r="65" spans="2:157" ht="27" customHeight="1">
      <c r="B65" s="373" t="s">
        <v>734</v>
      </c>
      <c r="C65" s="377" t="s">
        <v>735</v>
      </c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  <c r="S65" s="166"/>
      <c r="T65" s="166"/>
      <c r="U65" s="166"/>
      <c r="V65" s="166"/>
      <c r="W65" s="166"/>
      <c r="X65" s="166"/>
      <c r="Y65" s="166"/>
      <c r="Z65" s="166"/>
      <c r="AA65" s="166"/>
      <c r="AB65" s="166"/>
      <c r="AC65" s="166"/>
      <c r="AD65" s="166"/>
      <c r="AE65" s="166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1">
        <f>SUM(AF65:AP65)</f>
        <v>0</v>
      </c>
      <c r="AR65" s="160"/>
      <c r="AS65" s="160"/>
      <c r="AT65" s="160"/>
      <c r="AU65" s="160"/>
      <c r="AV65" s="160"/>
      <c r="AW65" s="160"/>
      <c r="AX65" s="160"/>
      <c r="AY65" s="160"/>
      <c r="AZ65" s="160"/>
      <c r="BA65" s="160"/>
      <c r="BB65" s="160"/>
      <c r="BC65" s="161">
        <f>SUM(AR65:BB65)</f>
        <v>0</v>
      </c>
      <c r="BD65" s="160"/>
      <c r="BE65" s="160"/>
      <c r="BF65" s="160"/>
      <c r="BG65" s="160"/>
      <c r="BH65" s="160"/>
      <c r="BI65" s="160"/>
      <c r="BJ65" s="160"/>
      <c r="BK65" s="160"/>
      <c r="BL65" s="160"/>
      <c r="BM65" s="160"/>
      <c r="BN65" s="160"/>
      <c r="BO65" s="161">
        <f>SUM(BD65:BN65)</f>
        <v>0</v>
      </c>
      <c r="BP65" s="160"/>
      <c r="BQ65" s="160"/>
      <c r="BR65" s="160"/>
      <c r="BS65" s="160"/>
      <c r="BT65" s="160"/>
      <c r="BU65" s="160"/>
      <c r="BV65" s="160"/>
      <c r="BW65" s="160"/>
      <c r="BX65" s="160"/>
      <c r="BY65" s="160"/>
      <c r="BZ65" s="160"/>
      <c r="CA65" s="161">
        <f>SUM(BP65:BZ65)</f>
        <v>0</v>
      </c>
      <c r="CB65" s="166"/>
      <c r="CC65" s="166"/>
      <c r="CD65" s="166"/>
      <c r="CE65" s="166"/>
      <c r="CF65" s="166"/>
      <c r="CG65" s="166"/>
      <c r="CH65" s="166"/>
      <c r="CI65" s="166"/>
      <c r="CJ65" s="166"/>
      <c r="CK65" s="166"/>
      <c r="CL65" s="166"/>
      <c r="CM65" s="166"/>
      <c r="CN65" s="166"/>
      <c r="CO65" s="166"/>
      <c r="CP65" s="166"/>
      <c r="CQ65" s="166"/>
      <c r="CR65" s="166"/>
      <c r="CS65" s="166"/>
      <c r="CT65" s="166"/>
      <c r="CU65" s="166"/>
      <c r="CV65" s="166"/>
      <c r="CW65" s="166"/>
      <c r="CX65" s="166"/>
      <c r="CY65" s="166"/>
      <c r="CZ65" s="166"/>
      <c r="DA65" s="166"/>
      <c r="DB65" s="166"/>
      <c r="DC65" s="166"/>
      <c r="DD65" s="160"/>
      <c r="DE65" s="160"/>
      <c r="DF65" s="160"/>
      <c r="DG65" s="160"/>
      <c r="DH65" s="160"/>
      <c r="DI65" s="160"/>
      <c r="DJ65" s="160"/>
      <c r="DK65" s="160"/>
      <c r="DL65" s="160"/>
      <c r="DM65" s="160"/>
      <c r="DN65" s="160"/>
      <c r="DO65" s="161">
        <f>SUM(DD65:DN65)</f>
        <v>0</v>
      </c>
      <c r="DP65" s="160"/>
      <c r="DQ65" s="160"/>
      <c r="DR65" s="160"/>
      <c r="DS65" s="160"/>
      <c r="DT65" s="160"/>
      <c r="DU65" s="160"/>
      <c r="DV65" s="160"/>
      <c r="DW65" s="160"/>
      <c r="DX65" s="160"/>
      <c r="DY65" s="160"/>
      <c r="DZ65" s="160"/>
      <c r="EA65" s="161">
        <f>SUM(DP65:DZ65)</f>
        <v>0</v>
      </c>
      <c r="EB65" s="160"/>
      <c r="EC65" s="160"/>
      <c r="ED65" s="160"/>
      <c r="EE65" s="160"/>
      <c r="EF65" s="160"/>
      <c r="EG65" s="160"/>
      <c r="EH65" s="160"/>
      <c r="EI65" s="160"/>
      <c r="EJ65" s="160"/>
      <c r="EK65" s="160"/>
      <c r="EL65" s="160"/>
      <c r="EM65" s="161">
        <f>SUM(EB65:EL65)</f>
        <v>0</v>
      </c>
      <c r="EN65" s="160"/>
      <c r="EO65" s="160"/>
      <c r="EP65" s="160"/>
      <c r="EQ65" s="160"/>
      <c r="ER65" s="160"/>
      <c r="ES65" s="160"/>
      <c r="ET65" s="160"/>
      <c r="EU65" s="160"/>
      <c r="EV65" s="160"/>
      <c r="EW65" s="160"/>
      <c r="EX65" s="160"/>
      <c r="EY65" s="161">
        <f>SUM(EN65:EX65)</f>
        <v>0</v>
      </c>
      <c r="EZ65" s="132">
        <f>SUM(AQ65,BC65,BO65,CA65,DO65,EA65,EM65,EY65)</f>
        <v>0</v>
      </c>
    </row>
    <row r="66" spans="2:157" ht="27" customHeight="1">
      <c r="B66" s="373" t="s">
        <v>736</v>
      </c>
      <c r="C66" s="377" t="s">
        <v>737</v>
      </c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  <c r="R66" s="166"/>
      <c r="S66" s="166"/>
      <c r="T66" s="166"/>
      <c r="U66" s="166"/>
      <c r="V66" s="166"/>
      <c r="W66" s="166"/>
      <c r="X66" s="166"/>
      <c r="Y66" s="166"/>
      <c r="Z66" s="166"/>
      <c r="AA66" s="166"/>
      <c r="AB66" s="166"/>
      <c r="AC66" s="166"/>
      <c r="AD66" s="166"/>
      <c r="AE66" s="166"/>
      <c r="AF66" s="160"/>
      <c r="AG66" s="160"/>
      <c r="AH66" s="160"/>
      <c r="AI66" s="160"/>
      <c r="AJ66" s="160"/>
      <c r="AK66" s="160"/>
      <c r="AL66" s="160"/>
      <c r="AM66" s="160"/>
      <c r="AN66" s="160"/>
      <c r="AO66" s="160"/>
      <c r="AP66" s="160"/>
      <c r="AQ66" s="161">
        <f>SUM(AF66:AP66)</f>
        <v>0</v>
      </c>
      <c r="AR66" s="160"/>
      <c r="AS66" s="160"/>
      <c r="AT66" s="160"/>
      <c r="AU66" s="160"/>
      <c r="AV66" s="160"/>
      <c r="AW66" s="160"/>
      <c r="AX66" s="160"/>
      <c r="AY66" s="160"/>
      <c r="AZ66" s="160"/>
      <c r="BA66" s="160"/>
      <c r="BB66" s="160"/>
      <c r="BC66" s="161">
        <f>SUM(AR66:BB66)</f>
        <v>0</v>
      </c>
      <c r="BD66" s="160"/>
      <c r="BE66" s="160"/>
      <c r="BF66" s="160"/>
      <c r="BG66" s="160"/>
      <c r="BH66" s="160"/>
      <c r="BI66" s="160"/>
      <c r="BJ66" s="160"/>
      <c r="BK66" s="160"/>
      <c r="BL66" s="160"/>
      <c r="BM66" s="160"/>
      <c r="BN66" s="160"/>
      <c r="BO66" s="161">
        <f>SUM(BD66:BN66)</f>
        <v>0</v>
      </c>
      <c r="BP66" s="160"/>
      <c r="BQ66" s="160"/>
      <c r="BR66" s="160"/>
      <c r="BS66" s="160"/>
      <c r="BT66" s="160"/>
      <c r="BU66" s="160"/>
      <c r="BV66" s="160"/>
      <c r="BW66" s="160"/>
      <c r="BX66" s="160"/>
      <c r="BY66" s="160"/>
      <c r="BZ66" s="160"/>
      <c r="CA66" s="161">
        <f>SUM(BP66:BZ66)</f>
        <v>0</v>
      </c>
      <c r="CB66" s="166"/>
      <c r="CC66" s="166"/>
      <c r="CD66" s="166"/>
      <c r="CE66" s="166"/>
      <c r="CF66" s="166"/>
      <c r="CG66" s="166"/>
      <c r="CH66" s="166"/>
      <c r="CI66" s="166"/>
      <c r="CJ66" s="166"/>
      <c r="CK66" s="166"/>
      <c r="CL66" s="166"/>
      <c r="CM66" s="166"/>
      <c r="CN66" s="166"/>
      <c r="CO66" s="166"/>
      <c r="CP66" s="166"/>
      <c r="CQ66" s="166"/>
      <c r="CR66" s="166"/>
      <c r="CS66" s="166"/>
      <c r="CT66" s="166"/>
      <c r="CU66" s="166"/>
      <c r="CV66" s="166"/>
      <c r="CW66" s="166"/>
      <c r="CX66" s="166"/>
      <c r="CY66" s="166"/>
      <c r="CZ66" s="166"/>
      <c r="DA66" s="166"/>
      <c r="DB66" s="166"/>
      <c r="DC66" s="166"/>
      <c r="DD66" s="160"/>
      <c r="DE66" s="160"/>
      <c r="DF66" s="160"/>
      <c r="DG66" s="160"/>
      <c r="DH66" s="160"/>
      <c r="DI66" s="160"/>
      <c r="DJ66" s="160"/>
      <c r="DK66" s="160"/>
      <c r="DL66" s="160"/>
      <c r="DM66" s="160"/>
      <c r="DN66" s="160"/>
      <c r="DO66" s="161">
        <f>SUM(DD66:DN66)</f>
        <v>0</v>
      </c>
      <c r="DP66" s="160"/>
      <c r="DQ66" s="160"/>
      <c r="DR66" s="160"/>
      <c r="DS66" s="160"/>
      <c r="DT66" s="160"/>
      <c r="DU66" s="160"/>
      <c r="DV66" s="160"/>
      <c r="DW66" s="160"/>
      <c r="DX66" s="160"/>
      <c r="DY66" s="160"/>
      <c r="DZ66" s="160"/>
      <c r="EA66" s="161">
        <f>SUM(DP66:DZ66)</f>
        <v>0</v>
      </c>
      <c r="EB66" s="160"/>
      <c r="EC66" s="160"/>
      <c r="ED66" s="160"/>
      <c r="EE66" s="160"/>
      <c r="EF66" s="160"/>
      <c r="EG66" s="160"/>
      <c r="EH66" s="160"/>
      <c r="EI66" s="160"/>
      <c r="EJ66" s="160"/>
      <c r="EK66" s="160"/>
      <c r="EL66" s="160"/>
      <c r="EM66" s="161">
        <f>SUM(EB66:EL66)</f>
        <v>0</v>
      </c>
      <c r="EN66" s="160"/>
      <c r="EO66" s="160"/>
      <c r="EP66" s="160"/>
      <c r="EQ66" s="160"/>
      <c r="ER66" s="160"/>
      <c r="ES66" s="160"/>
      <c r="ET66" s="160"/>
      <c r="EU66" s="160"/>
      <c r="EV66" s="160"/>
      <c r="EW66" s="160"/>
      <c r="EX66" s="160"/>
      <c r="EY66" s="161">
        <f>SUM(EN66:EX66)</f>
        <v>0</v>
      </c>
      <c r="EZ66" s="132">
        <f>SUM(AQ66,BC66,BO66,CA66,DO66,EA66,EM66,EY66)</f>
        <v>0</v>
      </c>
    </row>
    <row r="67" spans="2:157" ht="27" customHeight="1">
      <c r="B67" s="373" t="s">
        <v>738</v>
      </c>
      <c r="C67" s="377" t="s">
        <v>739</v>
      </c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66"/>
      <c r="T67" s="166"/>
      <c r="U67" s="166"/>
      <c r="V67" s="166"/>
      <c r="W67" s="166"/>
      <c r="X67" s="166"/>
      <c r="Y67" s="166"/>
      <c r="Z67" s="166"/>
      <c r="AA67" s="166"/>
      <c r="AB67" s="166"/>
      <c r="AC67" s="166"/>
      <c r="AD67" s="166"/>
      <c r="AE67" s="166"/>
      <c r="AF67" s="160"/>
      <c r="AG67" s="160"/>
      <c r="AH67" s="160"/>
      <c r="AI67" s="160"/>
      <c r="AJ67" s="160"/>
      <c r="AK67" s="160"/>
      <c r="AL67" s="160"/>
      <c r="AM67" s="160"/>
      <c r="AN67" s="160"/>
      <c r="AO67" s="160"/>
      <c r="AP67" s="160"/>
      <c r="AQ67" s="161">
        <f>SUM(AF67:AP67)</f>
        <v>0</v>
      </c>
      <c r="AR67" s="160"/>
      <c r="AS67" s="160"/>
      <c r="AT67" s="160"/>
      <c r="AU67" s="160"/>
      <c r="AV67" s="160"/>
      <c r="AW67" s="160"/>
      <c r="AX67" s="160"/>
      <c r="AY67" s="160"/>
      <c r="AZ67" s="160"/>
      <c r="BA67" s="160"/>
      <c r="BB67" s="160"/>
      <c r="BC67" s="161">
        <f>SUM(AR67:BB67)</f>
        <v>0</v>
      </c>
      <c r="BD67" s="160"/>
      <c r="BE67" s="160"/>
      <c r="BF67" s="160"/>
      <c r="BG67" s="160"/>
      <c r="BH67" s="160"/>
      <c r="BI67" s="160"/>
      <c r="BJ67" s="160"/>
      <c r="BK67" s="160"/>
      <c r="BL67" s="160"/>
      <c r="BM67" s="160"/>
      <c r="BN67" s="160"/>
      <c r="BO67" s="161">
        <f>SUM(BD67:BN67)</f>
        <v>0</v>
      </c>
      <c r="BP67" s="160"/>
      <c r="BQ67" s="160"/>
      <c r="BR67" s="160"/>
      <c r="BS67" s="160"/>
      <c r="BT67" s="160"/>
      <c r="BU67" s="160"/>
      <c r="BV67" s="160"/>
      <c r="BW67" s="160"/>
      <c r="BX67" s="160"/>
      <c r="BY67" s="160"/>
      <c r="BZ67" s="160"/>
      <c r="CA67" s="161">
        <f>SUM(BP67:BZ67)</f>
        <v>0</v>
      </c>
      <c r="CB67" s="166"/>
      <c r="CC67" s="166"/>
      <c r="CD67" s="166"/>
      <c r="CE67" s="166"/>
      <c r="CF67" s="166"/>
      <c r="CG67" s="166"/>
      <c r="CH67" s="166"/>
      <c r="CI67" s="166"/>
      <c r="CJ67" s="166"/>
      <c r="CK67" s="166"/>
      <c r="CL67" s="166"/>
      <c r="CM67" s="166"/>
      <c r="CN67" s="166"/>
      <c r="CO67" s="166"/>
      <c r="CP67" s="166"/>
      <c r="CQ67" s="166"/>
      <c r="CR67" s="166"/>
      <c r="CS67" s="166"/>
      <c r="CT67" s="166"/>
      <c r="CU67" s="166"/>
      <c r="CV67" s="166"/>
      <c r="CW67" s="166"/>
      <c r="CX67" s="166"/>
      <c r="CY67" s="166"/>
      <c r="CZ67" s="166"/>
      <c r="DA67" s="166"/>
      <c r="DB67" s="166"/>
      <c r="DC67" s="166"/>
      <c r="DD67" s="160"/>
      <c r="DE67" s="160"/>
      <c r="DF67" s="160"/>
      <c r="DG67" s="160"/>
      <c r="DH67" s="160"/>
      <c r="DI67" s="160"/>
      <c r="DJ67" s="160"/>
      <c r="DK67" s="160"/>
      <c r="DL67" s="160"/>
      <c r="DM67" s="160"/>
      <c r="DN67" s="160"/>
      <c r="DO67" s="161">
        <f>SUM(DD67:DN67)</f>
        <v>0</v>
      </c>
      <c r="DP67" s="160"/>
      <c r="DQ67" s="160"/>
      <c r="DR67" s="160"/>
      <c r="DS67" s="160"/>
      <c r="DT67" s="160"/>
      <c r="DU67" s="160"/>
      <c r="DV67" s="160"/>
      <c r="DW67" s="160"/>
      <c r="DX67" s="160"/>
      <c r="DY67" s="160"/>
      <c r="DZ67" s="160"/>
      <c r="EA67" s="161">
        <f>SUM(DP67:DZ67)</f>
        <v>0</v>
      </c>
      <c r="EB67" s="160"/>
      <c r="EC67" s="160"/>
      <c r="ED67" s="160"/>
      <c r="EE67" s="160"/>
      <c r="EF67" s="160"/>
      <c r="EG67" s="160"/>
      <c r="EH67" s="160"/>
      <c r="EI67" s="160"/>
      <c r="EJ67" s="160"/>
      <c r="EK67" s="160"/>
      <c r="EL67" s="160"/>
      <c r="EM67" s="161">
        <f>SUM(EB67:EL67)</f>
        <v>0</v>
      </c>
      <c r="EN67" s="160"/>
      <c r="EO67" s="160"/>
      <c r="EP67" s="160"/>
      <c r="EQ67" s="160"/>
      <c r="ER67" s="160"/>
      <c r="ES67" s="160"/>
      <c r="ET67" s="160"/>
      <c r="EU67" s="160"/>
      <c r="EV67" s="160"/>
      <c r="EW67" s="160"/>
      <c r="EX67" s="160"/>
      <c r="EY67" s="161">
        <f>SUM(EN67:EX67)</f>
        <v>0</v>
      </c>
      <c r="EZ67" s="132">
        <f>SUM(AQ67,BC67,BO67,CA67,DO67,EA67,EM67,EY67)</f>
        <v>0</v>
      </c>
    </row>
    <row r="68" spans="2:157" ht="27" customHeight="1">
      <c r="B68" s="372" t="s">
        <v>740</v>
      </c>
      <c r="C68" s="358"/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166"/>
      <c r="R68" s="166"/>
      <c r="S68" s="166"/>
      <c r="T68" s="166"/>
      <c r="U68" s="166"/>
      <c r="V68" s="166"/>
      <c r="W68" s="166"/>
      <c r="X68" s="166"/>
      <c r="Y68" s="166"/>
      <c r="Z68" s="166"/>
      <c r="AA68" s="166"/>
      <c r="AB68" s="166"/>
      <c r="AC68" s="166"/>
      <c r="AD68" s="166"/>
      <c r="AE68" s="166"/>
      <c r="AF68" s="166"/>
      <c r="AG68" s="166"/>
      <c r="AH68" s="166"/>
      <c r="AI68" s="166"/>
      <c r="AJ68" s="166"/>
      <c r="AK68" s="166"/>
      <c r="AL68" s="166"/>
      <c r="AM68" s="166"/>
      <c r="AN68" s="166"/>
      <c r="AO68" s="166"/>
      <c r="AP68" s="166"/>
      <c r="AQ68" s="166"/>
      <c r="AR68" s="166"/>
      <c r="AS68" s="166"/>
      <c r="AT68" s="166"/>
      <c r="AU68" s="166"/>
      <c r="AV68" s="166"/>
      <c r="AW68" s="166"/>
      <c r="AX68" s="166"/>
      <c r="AY68" s="166"/>
      <c r="AZ68" s="166"/>
      <c r="BA68" s="166"/>
      <c r="BB68" s="166"/>
      <c r="BC68" s="166"/>
      <c r="BD68" s="166"/>
      <c r="BE68" s="166"/>
      <c r="BF68" s="166"/>
      <c r="BG68" s="166"/>
      <c r="BH68" s="166"/>
      <c r="BI68" s="166"/>
      <c r="BJ68" s="166"/>
      <c r="BK68" s="166"/>
      <c r="BL68" s="166"/>
      <c r="BM68" s="166"/>
      <c r="BN68" s="166"/>
      <c r="BO68" s="166"/>
      <c r="BP68" s="166"/>
      <c r="BQ68" s="166"/>
      <c r="BR68" s="166"/>
      <c r="BS68" s="166"/>
      <c r="BT68" s="166"/>
      <c r="BU68" s="166"/>
      <c r="BV68" s="166"/>
      <c r="BW68" s="166"/>
      <c r="BX68" s="166"/>
      <c r="BY68" s="166"/>
      <c r="BZ68" s="166"/>
      <c r="CA68" s="136"/>
      <c r="CB68" s="166"/>
      <c r="CC68" s="166"/>
      <c r="CD68" s="166"/>
      <c r="CE68" s="166"/>
      <c r="CF68" s="166"/>
      <c r="CG68" s="166"/>
      <c r="CH68" s="166"/>
      <c r="CI68" s="166"/>
      <c r="CJ68" s="166"/>
      <c r="CK68" s="166"/>
      <c r="CL68" s="166"/>
      <c r="CM68" s="166"/>
      <c r="CN68" s="166"/>
      <c r="CO68" s="166"/>
      <c r="CP68" s="166"/>
      <c r="CQ68" s="166"/>
      <c r="CR68" s="166"/>
      <c r="CS68" s="166"/>
      <c r="CT68" s="166"/>
      <c r="CU68" s="166"/>
      <c r="CV68" s="166"/>
      <c r="CW68" s="166"/>
      <c r="CX68" s="166"/>
      <c r="CY68" s="166"/>
      <c r="CZ68" s="166"/>
      <c r="DA68" s="166"/>
      <c r="DB68" s="166"/>
      <c r="DC68" s="166"/>
      <c r="DD68" s="166"/>
      <c r="DE68" s="166"/>
      <c r="DF68" s="166"/>
      <c r="DG68" s="166"/>
      <c r="DH68" s="166"/>
      <c r="DI68" s="166"/>
      <c r="DJ68" s="166"/>
      <c r="DK68" s="166"/>
      <c r="DL68" s="166"/>
      <c r="DM68" s="166"/>
      <c r="DN68" s="166"/>
      <c r="DO68" s="166"/>
      <c r="DP68" s="166"/>
      <c r="DQ68" s="166"/>
      <c r="DR68" s="166"/>
      <c r="DS68" s="166"/>
      <c r="DT68" s="166"/>
      <c r="DU68" s="166"/>
      <c r="DV68" s="166"/>
      <c r="DW68" s="166"/>
      <c r="DX68" s="166"/>
      <c r="DY68" s="166"/>
      <c r="DZ68" s="166"/>
      <c r="EA68" s="166"/>
      <c r="EB68" s="166"/>
      <c r="EC68" s="166"/>
      <c r="ED68" s="166"/>
      <c r="EE68" s="166"/>
      <c r="EF68" s="166"/>
      <c r="EG68" s="166"/>
      <c r="EH68" s="166"/>
      <c r="EI68" s="166"/>
      <c r="EJ68" s="166"/>
      <c r="EK68" s="166"/>
      <c r="EL68" s="166"/>
      <c r="EM68" s="166"/>
      <c r="EN68" s="166"/>
      <c r="EO68" s="166"/>
      <c r="EP68" s="166"/>
      <c r="EQ68" s="166"/>
      <c r="ER68" s="166"/>
      <c r="ES68" s="166"/>
      <c r="ET68" s="166"/>
      <c r="EU68" s="166"/>
      <c r="EV68" s="166"/>
      <c r="EW68" s="166"/>
      <c r="EX68" s="166"/>
      <c r="EY68" s="166"/>
      <c r="EZ68" s="166"/>
    </row>
    <row r="69" spans="2:157" ht="27" customHeight="1">
      <c r="B69" s="373" t="s">
        <v>741</v>
      </c>
      <c r="C69" s="377" t="s">
        <v>742</v>
      </c>
      <c r="D69" s="166"/>
      <c r="E69" s="166"/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6"/>
      <c r="R69" s="166"/>
      <c r="S69" s="166"/>
      <c r="T69" s="166"/>
      <c r="U69" s="166"/>
      <c r="V69" s="166"/>
      <c r="W69" s="166"/>
      <c r="X69" s="166"/>
      <c r="Y69" s="166"/>
      <c r="Z69" s="166"/>
      <c r="AA69" s="166"/>
      <c r="AB69" s="166"/>
      <c r="AC69" s="166"/>
      <c r="AD69" s="166"/>
      <c r="AE69" s="166"/>
      <c r="AF69" s="160"/>
      <c r="AG69" s="160"/>
      <c r="AH69" s="160"/>
      <c r="AI69" s="160"/>
      <c r="AJ69" s="160"/>
      <c r="AK69" s="160"/>
      <c r="AL69" s="160"/>
      <c r="AM69" s="160"/>
      <c r="AN69" s="160"/>
      <c r="AO69" s="160"/>
      <c r="AP69" s="160"/>
      <c r="AQ69" s="161">
        <f>SUM(AF69:AP69)</f>
        <v>0</v>
      </c>
      <c r="AR69" s="160"/>
      <c r="AS69" s="160"/>
      <c r="AT69" s="160"/>
      <c r="AU69" s="160"/>
      <c r="AV69" s="160"/>
      <c r="AW69" s="160"/>
      <c r="AX69" s="160"/>
      <c r="AY69" s="160"/>
      <c r="AZ69" s="160"/>
      <c r="BA69" s="160"/>
      <c r="BB69" s="160"/>
      <c r="BC69" s="161">
        <f>SUM(AR69:BB69)</f>
        <v>0</v>
      </c>
      <c r="BD69" s="160"/>
      <c r="BE69" s="160"/>
      <c r="BF69" s="160"/>
      <c r="BG69" s="160"/>
      <c r="BH69" s="160"/>
      <c r="BI69" s="160"/>
      <c r="BJ69" s="160"/>
      <c r="BK69" s="160"/>
      <c r="BL69" s="160"/>
      <c r="BM69" s="160"/>
      <c r="BN69" s="160"/>
      <c r="BO69" s="161">
        <f>SUM(BD69:BN69)</f>
        <v>0</v>
      </c>
      <c r="BP69" s="160"/>
      <c r="BQ69" s="160"/>
      <c r="BR69" s="160"/>
      <c r="BS69" s="160"/>
      <c r="BT69" s="160"/>
      <c r="BU69" s="160"/>
      <c r="BV69" s="160"/>
      <c r="BW69" s="160"/>
      <c r="BX69" s="160"/>
      <c r="BY69" s="160"/>
      <c r="BZ69" s="160"/>
      <c r="CA69" s="161">
        <f>SUM(BP69:BZ69)</f>
        <v>0</v>
      </c>
      <c r="CB69" s="166"/>
      <c r="CC69" s="166"/>
      <c r="CD69" s="166"/>
      <c r="CE69" s="166"/>
      <c r="CF69" s="166"/>
      <c r="CG69" s="166"/>
      <c r="CH69" s="166"/>
      <c r="CI69" s="166"/>
      <c r="CJ69" s="166"/>
      <c r="CK69" s="166"/>
      <c r="CL69" s="166"/>
      <c r="CM69" s="166"/>
      <c r="CN69" s="166"/>
      <c r="CO69" s="166"/>
      <c r="CP69" s="166"/>
      <c r="CQ69" s="166"/>
      <c r="CR69" s="166"/>
      <c r="CS69" s="166"/>
      <c r="CT69" s="166"/>
      <c r="CU69" s="166"/>
      <c r="CV69" s="166"/>
      <c r="CW69" s="166"/>
      <c r="CX69" s="166"/>
      <c r="CY69" s="166"/>
      <c r="CZ69" s="166"/>
      <c r="DA69" s="166"/>
      <c r="DB69" s="166"/>
      <c r="DC69" s="166"/>
      <c r="DD69" s="160"/>
      <c r="DE69" s="160"/>
      <c r="DF69" s="160"/>
      <c r="DG69" s="160"/>
      <c r="DH69" s="160"/>
      <c r="DI69" s="160"/>
      <c r="DJ69" s="160"/>
      <c r="DK69" s="160"/>
      <c r="DL69" s="160"/>
      <c r="DM69" s="160"/>
      <c r="DN69" s="160"/>
      <c r="DO69" s="161">
        <f>SUM(DD69:DN69)</f>
        <v>0</v>
      </c>
      <c r="DP69" s="160"/>
      <c r="DQ69" s="160"/>
      <c r="DR69" s="160"/>
      <c r="DS69" s="160"/>
      <c r="DT69" s="160"/>
      <c r="DU69" s="160"/>
      <c r="DV69" s="160"/>
      <c r="DW69" s="160"/>
      <c r="DX69" s="160"/>
      <c r="DY69" s="160"/>
      <c r="DZ69" s="160"/>
      <c r="EA69" s="161">
        <f>SUM(DP69:DZ69)</f>
        <v>0</v>
      </c>
      <c r="EB69" s="160"/>
      <c r="EC69" s="160"/>
      <c r="ED69" s="160"/>
      <c r="EE69" s="160"/>
      <c r="EF69" s="160"/>
      <c r="EG69" s="160"/>
      <c r="EH69" s="160"/>
      <c r="EI69" s="160"/>
      <c r="EJ69" s="160"/>
      <c r="EK69" s="160"/>
      <c r="EL69" s="160"/>
      <c r="EM69" s="161">
        <f>SUM(EB69:EL69)</f>
        <v>0</v>
      </c>
      <c r="EN69" s="160"/>
      <c r="EO69" s="160"/>
      <c r="EP69" s="160"/>
      <c r="EQ69" s="160"/>
      <c r="ER69" s="160"/>
      <c r="ES69" s="160"/>
      <c r="ET69" s="160"/>
      <c r="EU69" s="160"/>
      <c r="EV69" s="160"/>
      <c r="EW69" s="160"/>
      <c r="EX69" s="160"/>
      <c r="EY69" s="161">
        <f>SUM(EN69:EX69)</f>
        <v>0</v>
      </c>
      <c r="EZ69" s="132">
        <f>SUM(AQ69,BC69,BO69,CA69,DO69,EA69,EM69,EY69)</f>
        <v>0</v>
      </c>
    </row>
    <row r="70" spans="2:157" ht="27" customHeight="1">
      <c r="B70" s="373" t="s">
        <v>743</v>
      </c>
      <c r="C70" s="377" t="s">
        <v>744</v>
      </c>
      <c r="D70" s="166"/>
      <c r="E70" s="166"/>
      <c r="F70" s="166"/>
      <c r="G70" s="166"/>
      <c r="H70" s="166"/>
      <c r="I70" s="166"/>
      <c r="J70" s="166"/>
      <c r="K70" s="166"/>
      <c r="L70" s="166"/>
      <c r="M70" s="166"/>
      <c r="N70" s="166"/>
      <c r="O70" s="166"/>
      <c r="P70" s="166"/>
      <c r="Q70" s="166"/>
      <c r="R70" s="166"/>
      <c r="S70" s="166"/>
      <c r="T70" s="166"/>
      <c r="U70" s="166"/>
      <c r="V70" s="166"/>
      <c r="W70" s="166"/>
      <c r="X70" s="166"/>
      <c r="Y70" s="166"/>
      <c r="Z70" s="166"/>
      <c r="AA70" s="166"/>
      <c r="AB70" s="166"/>
      <c r="AC70" s="166"/>
      <c r="AD70" s="166"/>
      <c r="AE70" s="166"/>
      <c r="AF70" s="160"/>
      <c r="AG70" s="160"/>
      <c r="AH70" s="160"/>
      <c r="AI70" s="160"/>
      <c r="AJ70" s="160"/>
      <c r="AK70" s="160"/>
      <c r="AL70" s="160"/>
      <c r="AM70" s="160"/>
      <c r="AN70" s="160"/>
      <c r="AO70" s="160"/>
      <c r="AP70" s="160"/>
      <c r="AQ70" s="161">
        <f>SUM(AF70:AP70)</f>
        <v>0</v>
      </c>
      <c r="AR70" s="160"/>
      <c r="AS70" s="160"/>
      <c r="AT70" s="160"/>
      <c r="AU70" s="160"/>
      <c r="AV70" s="160"/>
      <c r="AW70" s="160"/>
      <c r="AX70" s="160"/>
      <c r="AY70" s="160"/>
      <c r="AZ70" s="160"/>
      <c r="BA70" s="160"/>
      <c r="BB70" s="160"/>
      <c r="BC70" s="161">
        <f>SUM(AR70:BB70)</f>
        <v>0</v>
      </c>
      <c r="BD70" s="160"/>
      <c r="BE70" s="160"/>
      <c r="BF70" s="160"/>
      <c r="BG70" s="160"/>
      <c r="BH70" s="160"/>
      <c r="BI70" s="160"/>
      <c r="BJ70" s="160"/>
      <c r="BK70" s="160"/>
      <c r="BL70" s="160"/>
      <c r="BM70" s="160"/>
      <c r="BN70" s="160"/>
      <c r="BO70" s="161">
        <f>SUM(BD70:BN70)</f>
        <v>0</v>
      </c>
      <c r="BP70" s="160"/>
      <c r="BQ70" s="160"/>
      <c r="BR70" s="160"/>
      <c r="BS70" s="160"/>
      <c r="BT70" s="160"/>
      <c r="BU70" s="160"/>
      <c r="BV70" s="160"/>
      <c r="BW70" s="160"/>
      <c r="BX70" s="160"/>
      <c r="BY70" s="160"/>
      <c r="BZ70" s="160"/>
      <c r="CA70" s="161">
        <f>SUM(BP70:BZ70)</f>
        <v>0</v>
      </c>
      <c r="CB70" s="166"/>
      <c r="CC70" s="166"/>
      <c r="CD70" s="166"/>
      <c r="CE70" s="166"/>
      <c r="CF70" s="166"/>
      <c r="CG70" s="166"/>
      <c r="CH70" s="166"/>
      <c r="CI70" s="166"/>
      <c r="CJ70" s="166"/>
      <c r="CK70" s="166"/>
      <c r="CL70" s="166"/>
      <c r="CM70" s="166"/>
      <c r="CN70" s="166"/>
      <c r="CO70" s="166"/>
      <c r="CP70" s="166"/>
      <c r="CQ70" s="166"/>
      <c r="CR70" s="166"/>
      <c r="CS70" s="166"/>
      <c r="CT70" s="166"/>
      <c r="CU70" s="166"/>
      <c r="CV70" s="166"/>
      <c r="CW70" s="166"/>
      <c r="CX70" s="166"/>
      <c r="CY70" s="166"/>
      <c r="CZ70" s="166"/>
      <c r="DA70" s="166"/>
      <c r="DB70" s="166"/>
      <c r="DC70" s="166"/>
      <c r="DD70" s="160"/>
      <c r="DE70" s="160"/>
      <c r="DF70" s="160"/>
      <c r="DG70" s="160"/>
      <c r="DH70" s="160"/>
      <c r="DI70" s="160"/>
      <c r="DJ70" s="160"/>
      <c r="DK70" s="160"/>
      <c r="DL70" s="160"/>
      <c r="DM70" s="160"/>
      <c r="DN70" s="160"/>
      <c r="DO70" s="161">
        <f>SUM(DD70:DN70)</f>
        <v>0</v>
      </c>
      <c r="DP70" s="160"/>
      <c r="DQ70" s="160"/>
      <c r="DR70" s="160"/>
      <c r="DS70" s="160"/>
      <c r="DT70" s="160"/>
      <c r="DU70" s="160"/>
      <c r="DV70" s="160"/>
      <c r="DW70" s="160"/>
      <c r="DX70" s="160"/>
      <c r="DY70" s="160"/>
      <c r="DZ70" s="160"/>
      <c r="EA70" s="161">
        <f>SUM(DP70:DZ70)</f>
        <v>0</v>
      </c>
      <c r="EB70" s="160"/>
      <c r="EC70" s="160"/>
      <c r="ED70" s="160"/>
      <c r="EE70" s="160"/>
      <c r="EF70" s="160"/>
      <c r="EG70" s="160"/>
      <c r="EH70" s="160"/>
      <c r="EI70" s="160"/>
      <c r="EJ70" s="160"/>
      <c r="EK70" s="160"/>
      <c r="EL70" s="160"/>
      <c r="EM70" s="161">
        <f>SUM(EB70:EL70)</f>
        <v>0</v>
      </c>
      <c r="EN70" s="160"/>
      <c r="EO70" s="160"/>
      <c r="EP70" s="160"/>
      <c r="EQ70" s="160"/>
      <c r="ER70" s="160"/>
      <c r="ES70" s="160"/>
      <c r="ET70" s="160"/>
      <c r="EU70" s="160"/>
      <c r="EV70" s="160"/>
      <c r="EW70" s="160"/>
      <c r="EX70" s="160"/>
      <c r="EY70" s="161">
        <f>SUM(EN70:EX70)</f>
        <v>0</v>
      </c>
      <c r="EZ70" s="132">
        <f>SUM(AQ70,BC70,BO70,CA70,DO70,EA70,EM70,EY70)</f>
        <v>0</v>
      </c>
    </row>
    <row r="71" spans="2:157" ht="27" customHeight="1">
      <c r="B71" s="373" t="s">
        <v>745</v>
      </c>
      <c r="C71" s="377" t="s">
        <v>746</v>
      </c>
      <c r="D71" s="166"/>
      <c r="E71" s="166"/>
      <c r="F71" s="166"/>
      <c r="G71" s="166"/>
      <c r="H71" s="166"/>
      <c r="I71" s="166"/>
      <c r="J71" s="166"/>
      <c r="K71" s="166"/>
      <c r="L71" s="166"/>
      <c r="M71" s="166"/>
      <c r="N71" s="166"/>
      <c r="O71" s="166"/>
      <c r="P71" s="166"/>
      <c r="Q71" s="166"/>
      <c r="R71" s="166"/>
      <c r="S71" s="166"/>
      <c r="T71" s="166"/>
      <c r="U71" s="166"/>
      <c r="V71" s="166"/>
      <c r="W71" s="166"/>
      <c r="X71" s="166"/>
      <c r="Y71" s="166"/>
      <c r="Z71" s="166"/>
      <c r="AA71" s="166"/>
      <c r="AB71" s="166"/>
      <c r="AC71" s="166"/>
      <c r="AD71" s="166"/>
      <c r="AE71" s="166"/>
      <c r="AF71" s="160"/>
      <c r="AG71" s="160"/>
      <c r="AH71" s="160"/>
      <c r="AI71" s="160"/>
      <c r="AJ71" s="160"/>
      <c r="AK71" s="160"/>
      <c r="AL71" s="160"/>
      <c r="AM71" s="160"/>
      <c r="AN71" s="160"/>
      <c r="AO71" s="160"/>
      <c r="AP71" s="160"/>
      <c r="AQ71" s="161">
        <f>SUM(AF71:AP71)</f>
        <v>0</v>
      </c>
      <c r="AR71" s="160"/>
      <c r="AS71" s="160"/>
      <c r="AT71" s="160"/>
      <c r="AU71" s="160"/>
      <c r="AV71" s="160"/>
      <c r="AW71" s="160"/>
      <c r="AX71" s="160"/>
      <c r="AY71" s="160"/>
      <c r="AZ71" s="160"/>
      <c r="BA71" s="160"/>
      <c r="BB71" s="160"/>
      <c r="BC71" s="161">
        <f>SUM(AR71:BB71)</f>
        <v>0</v>
      </c>
      <c r="BD71" s="160"/>
      <c r="BE71" s="160"/>
      <c r="BF71" s="160"/>
      <c r="BG71" s="160"/>
      <c r="BH71" s="160"/>
      <c r="BI71" s="160"/>
      <c r="BJ71" s="160"/>
      <c r="BK71" s="160"/>
      <c r="BL71" s="160"/>
      <c r="BM71" s="160"/>
      <c r="BN71" s="160"/>
      <c r="BO71" s="161">
        <f>SUM(BD71:BN71)</f>
        <v>0</v>
      </c>
      <c r="BP71" s="160"/>
      <c r="BQ71" s="160"/>
      <c r="BR71" s="160"/>
      <c r="BS71" s="160"/>
      <c r="BT71" s="160"/>
      <c r="BU71" s="160"/>
      <c r="BV71" s="160"/>
      <c r="BW71" s="160"/>
      <c r="BX71" s="160"/>
      <c r="BY71" s="160"/>
      <c r="BZ71" s="160"/>
      <c r="CA71" s="161">
        <f>SUM(BP71:BZ71)</f>
        <v>0</v>
      </c>
      <c r="CB71" s="166"/>
      <c r="CC71" s="166"/>
      <c r="CD71" s="166"/>
      <c r="CE71" s="166"/>
      <c r="CF71" s="166"/>
      <c r="CG71" s="166"/>
      <c r="CH71" s="166"/>
      <c r="CI71" s="166"/>
      <c r="CJ71" s="166"/>
      <c r="CK71" s="166"/>
      <c r="CL71" s="166"/>
      <c r="CM71" s="166"/>
      <c r="CN71" s="166"/>
      <c r="CO71" s="166"/>
      <c r="CP71" s="166"/>
      <c r="CQ71" s="166"/>
      <c r="CR71" s="166"/>
      <c r="CS71" s="166"/>
      <c r="CT71" s="166"/>
      <c r="CU71" s="166"/>
      <c r="CV71" s="166"/>
      <c r="CW71" s="166"/>
      <c r="CX71" s="166"/>
      <c r="CY71" s="166"/>
      <c r="CZ71" s="166"/>
      <c r="DA71" s="166"/>
      <c r="DB71" s="166"/>
      <c r="DC71" s="166"/>
      <c r="DD71" s="160"/>
      <c r="DE71" s="160"/>
      <c r="DF71" s="160"/>
      <c r="DG71" s="160"/>
      <c r="DH71" s="160"/>
      <c r="DI71" s="160"/>
      <c r="DJ71" s="160"/>
      <c r="DK71" s="160"/>
      <c r="DL71" s="160"/>
      <c r="DM71" s="160"/>
      <c r="DN71" s="160"/>
      <c r="DO71" s="161">
        <f>SUM(DD71:DN71)</f>
        <v>0</v>
      </c>
      <c r="DP71" s="160"/>
      <c r="DQ71" s="160"/>
      <c r="DR71" s="160"/>
      <c r="DS71" s="160"/>
      <c r="DT71" s="160"/>
      <c r="DU71" s="160"/>
      <c r="DV71" s="160"/>
      <c r="DW71" s="160"/>
      <c r="DX71" s="160"/>
      <c r="DY71" s="160"/>
      <c r="DZ71" s="160"/>
      <c r="EA71" s="161">
        <f>SUM(DP71:DZ71)</f>
        <v>0</v>
      </c>
      <c r="EB71" s="160"/>
      <c r="EC71" s="160"/>
      <c r="ED71" s="160"/>
      <c r="EE71" s="160"/>
      <c r="EF71" s="160"/>
      <c r="EG71" s="160"/>
      <c r="EH71" s="160"/>
      <c r="EI71" s="160"/>
      <c r="EJ71" s="160"/>
      <c r="EK71" s="160"/>
      <c r="EL71" s="160"/>
      <c r="EM71" s="161">
        <f>SUM(EB71:EL71)</f>
        <v>0</v>
      </c>
      <c r="EN71" s="160"/>
      <c r="EO71" s="160"/>
      <c r="EP71" s="160"/>
      <c r="EQ71" s="160"/>
      <c r="ER71" s="160"/>
      <c r="ES71" s="160"/>
      <c r="ET71" s="160"/>
      <c r="EU71" s="160"/>
      <c r="EV71" s="160"/>
      <c r="EW71" s="160"/>
      <c r="EX71" s="160"/>
      <c r="EY71" s="161">
        <f>SUM(EN71:EX71)</f>
        <v>0</v>
      </c>
      <c r="EZ71" s="132">
        <f>SUM(AQ71,BC71,BO71,CA71,DO71,EA71,EM71,EY71)</f>
        <v>0</v>
      </c>
    </row>
    <row r="72" spans="2:157" ht="27" customHeight="1">
      <c r="B72" s="373" t="s">
        <v>747</v>
      </c>
      <c r="C72" s="377" t="s">
        <v>748</v>
      </c>
      <c r="D72" s="166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  <c r="R72" s="166"/>
      <c r="S72" s="166"/>
      <c r="T72" s="166"/>
      <c r="U72" s="166"/>
      <c r="V72" s="166"/>
      <c r="W72" s="166"/>
      <c r="X72" s="166"/>
      <c r="Y72" s="166"/>
      <c r="Z72" s="166"/>
      <c r="AA72" s="166"/>
      <c r="AB72" s="166"/>
      <c r="AC72" s="166"/>
      <c r="AD72" s="166"/>
      <c r="AE72" s="166"/>
      <c r="AF72" s="160"/>
      <c r="AG72" s="160"/>
      <c r="AH72" s="160"/>
      <c r="AI72" s="160"/>
      <c r="AJ72" s="160"/>
      <c r="AK72" s="160"/>
      <c r="AL72" s="160"/>
      <c r="AM72" s="160"/>
      <c r="AN72" s="160"/>
      <c r="AO72" s="160"/>
      <c r="AP72" s="160"/>
      <c r="AQ72" s="161">
        <f>SUM(AF72:AP72)</f>
        <v>0</v>
      </c>
      <c r="AR72" s="160"/>
      <c r="AS72" s="160"/>
      <c r="AT72" s="160"/>
      <c r="AU72" s="160"/>
      <c r="AV72" s="160"/>
      <c r="AW72" s="160"/>
      <c r="AX72" s="160"/>
      <c r="AY72" s="160"/>
      <c r="AZ72" s="160"/>
      <c r="BA72" s="160"/>
      <c r="BB72" s="160"/>
      <c r="BC72" s="161">
        <f>SUM(AR72:BB72)</f>
        <v>0</v>
      </c>
      <c r="BD72" s="160"/>
      <c r="BE72" s="160"/>
      <c r="BF72" s="160"/>
      <c r="BG72" s="160"/>
      <c r="BH72" s="160"/>
      <c r="BI72" s="160"/>
      <c r="BJ72" s="160"/>
      <c r="BK72" s="160"/>
      <c r="BL72" s="160"/>
      <c r="BM72" s="160"/>
      <c r="BN72" s="160"/>
      <c r="BO72" s="161">
        <f>SUM(BD72:BN72)</f>
        <v>0</v>
      </c>
      <c r="BP72" s="160"/>
      <c r="BQ72" s="160"/>
      <c r="BR72" s="160"/>
      <c r="BS72" s="160"/>
      <c r="BT72" s="160"/>
      <c r="BU72" s="160"/>
      <c r="BV72" s="160"/>
      <c r="BW72" s="160"/>
      <c r="BX72" s="160"/>
      <c r="BY72" s="160"/>
      <c r="BZ72" s="160"/>
      <c r="CA72" s="161">
        <f>SUM(BP72:BZ72)</f>
        <v>0</v>
      </c>
      <c r="CB72" s="166"/>
      <c r="CC72" s="166"/>
      <c r="CD72" s="166"/>
      <c r="CE72" s="166"/>
      <c r="CF72" s="166"/>
      <c r="CG72" s="166"/>
      <c r="CH72" s="166"/>
      <c r="CI72" s="166"/>
      <c r="CJ72" s="166"/>
      <c r="CK72" s="166"/>
      <c r="CL72" s="166"/>
      <c r="CM72" s="166"/>
      <c r="CN72" s="166"/>
      <c r="CO72" s="166"/>
      <c r="CP72" s="166"/>
      <c r="CQ72" s="166"/>
      <c r="CR72" s="166"/>
      <c r="CS72" s="166"/>
      <c r="CT72" s="166"/>
      <c r="CU72" s="166"/>
      <c r="CV72" s="166"/>
      <c r="CW72" s="166"/>
      <c r="CX72" s="166"/>
      <c r="CY72" s="166"/>
      <c r="CZ72" s="166"/>
      <c r="DA72" s="166"/>
      <c r="DB72" s="166"/>
      <c r="DC72" s="166"/>
      <c r="DD72" s="160"/>
      <c r="DE72" s="160"/>
      <c r="DF72" s="160"/>
      <c r="DG72" s="160"/>
      <c r="DH72" s="160"/>
      <c r="DI72" s="160"/>
      <c r="DJ72" s="160"/>
      <c r="DK72" s="160"/>
      <c r="DL72" s="160"/>
      <c r="DM72" s="160"/>
      <c r="DN72" s="160"/>
      <c r="DO72" s="161">
        <f>SUM(DD72:DN72)</f>
        <v>0</v>
      </c>
      <c r="DP72" s="160"/>
      <c r="DQ72" s="160"/>
      <c r="DR72" s="160"/>
      <c r="DS72" s="160"/>
      <c r="DT72" s="160"/>
      <c r="DU72" s="160"/>
      <c r="DV72" s="160"/>
      <c r="DW72" s="160"/>
      <c r="DX72" s="160"/>
      <c r="DY72" s="160"/>
      <c r="DZ72" s="160"/>
      <c r="EA72" s="161">
        <f>SUM(DP72:DZ72)</f>
        <v>0</v>
      </c>
      <c r="EB72" s="160"/>
      <c r="EC72" s="160"/>
      <c r="ED72" s="160"/>
      <c r="EE72" s="160"/>
      <c r="EF72" s="160"/>
      <c r="EG72" s="160"/>
      <c r="EH72" s="160"/>
      <c r="EI72" s="160"/>
      <c r="EJ72" s="160"/>
      <c r="EK72" s="160"/>
      <c r="EL72" s="160"/>
      <c r="EM72" s="161">
        <f>SUM(EB72:EL72)</f>
        <v>0</v>
      </c>
      <c r="EN72" s="160"/>
      <c r="EO72" s="160"/>
      <c r="EP72" s="160"/>
      <c r="EQ72" s="160"/>
      <c r="ER72" s="160"/>
      <c r="ES72" s="160"/>
      <c r="ET72" s="160"/>
      <c r="EU72" s="160"/>
      <c r="EV72" s="160"/>
      <c r="EW72" s="160"/>
      <c r="EX72" s="160"/>
      <c r="EY72" s="161">
        <f>SUM(EN72:EX72)</f>
        <v>0</v>
      </c>
      <c r="EZ72" s="132">
        <f>SUM(AQ72,BC72,BO72,CA72,DO72,EA72,EM72,EY72)</f>
        <v>0</v>
      </c>
    </row>
    <row r="73" spans="2:157" ht="14.65" customHeight="1"/>
    <row r="74" spans="2:157" ht="14.65" customHeight="1">
      <c r="B74" s="53" t="s">
        <v>749</v>
      </c>
      <c r="D74" s="53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45"/>
      <c r="CA74" s="45"/>
      <c r="CB74" s="45"/>
      <c r="CC74" s="45"/>
      <c r="CD74" s="45"/>
      <c r="CE74" s="45"/>
      <c r="CF74" s="45"/>
      <c r="CG74" s="45"/>
      <c r="CH74" s="45"/>
      <c r="CI74" s="45"/>
      <c r="CJ74" s="45"/>
      <c r="CK74" s="45"/>
      <c r="CL74" s="45"/>
      <c r="CM74" s="45"/>
      <c r="CN74" s="45"/>
      <c r="CO74" s="45"/>
      <c r="CP74" s="45"/>
      <c r="CQ74" s="45"/>
      <c r="CR74" s="45"/>
      <c r="CS74" s="45"/>
      <c r="CT74" s="45"/>
      <c r="CU74" s="45"/>
      <c r="CV74" s="45"/>
      <c r="CW74" s="45"/>
      <c r="CX74" s="45"/>
      <c r="CY74" s="45"/>
      <c r="CZ74" s="45"/>
      <c r="DA74" s="45"/>
      <c r="DB74" s="45"/>
      <c r="DC74" s="45"/>
      <c r="DD74" s="45"/>
      <c r="DE74" s="45"/>
      <c r="DF74" s="45"/>
      <c r="DG74" s="45"/>
      <c r="DH74" s="45"/>
      <c r="DI74" s="45"/>
      <c r="DJ74" s="45"/>
      <c r="DK74" s="45"/>
      <c r="DL74" s="45"/>
      <c r="DM74" s="45"/>
      <c r="DN74" s="45"/>
      <c r="DO74" s="45"/>
      <c r="DP74" s="45"/>
      <c r="DQ74" s="45"/>
      <c r="DR74" s="45"/>
      <c r="DS74" s="45"/>
      <c r="DT74" s="45"/>
      <c r="DU74" s="45"/>
      <c r="DV74" s="45"/>
      <c r="DW74" s="45"/>
      <c r="DX74" s="45"/>
      <c r="DY74" s="45"/>
      <c r="DZ74" s="45"/>
      <c r="EA74" s="45"/>
      <c r="EB74" s="45"/>
      <c r="EC74" s="45"/>
      <c r="ED74" s="45"/>
      <c r="EE74" s="45"/>
      <c r="EF74" s="45"/>
      <c r="EG74" s="45"/>
      <c r="EH74" s="45"/>
      <c r="EI74" s="45"/>
      <c r="EJ74" s="45"/>
      <c r="EK74" s="45"/>
      <c r="EL74" s="45"/>
      <c r="EM74" s="45"/>
      <c r="EN74" s="45"/>
      <c r="EO74" s="45"/>
      <c r="EP74" s="45"/>
      <c r="EQ74" s="45"/>
      <c r="ER74" s="45"/>
      <c r="ES74" s="45"/>
      <c r="ET74" s="45"/>
      <c r="EU74" s="45"/>
      <c r="EV74" s="45"/>
      <c r="EW74" s="45"/>
      <c r="EX74" s="45"/>
      <c r="EY74" s="45"/>
      <c r="EZ74" s="45"/>
    </row>
    <row r="75" spans="2:157" ht="14.65" customHeight="1">
      <c r="B75" s="378" t="s">
        <v>750</v>
      </c>
      <c r="C75" s="378" t="s">
        <v>371</v>
      </c>
      <c r="D75" s="53"/>
      <c r="AF75" s="378" t="s">
        <v>764</v>
      </c>
      <c r="AG75" s="378" t="s">
        <v>765</v>
      </c>
      <c r="AH75" s="378" t="s">
        <v>766</v>
      </c>
      <c r="AI75" s="378" t="s">
        <v>767</v>
      </c>
      <c r="AJ75" s="378" t="s">
        <v>768</v>
      </c>
      <c r="AK75" s="378" t="s">
        <v>769</v>
      </c>
      <c r="AL75" s="378" t="s">
        <v>770</v>
      </c>
      <c r="AM75" s="378" t="s">
        <v>771</v>
      </c>
      <c r="AN75" s="378" t="s">
        <v>772</v>
      </c>
      <c r="AO75" s="378" t="s">
        <v>773</v>
      </c>
      <c r="AP75" s="378" t="s">
        <v>774</v>
      </c>
      <c r="AQ75" s="53"/>
      <c r="AR75" s="378" t="s">
        <v>775</v>
      </c>
      <c r="AS75" s="378" t="s">
        <v>776</v>
      </c>
      <c r="AT75" s="378" t="s">
        <v>777</v>
      </c>
      <c r="AU75" s="53"/>
      <c r="AV75" s="53"/>
      <c r="AW75" s="378" t="s">
        <v>778</v>
      </c>
      <c r="AX75" s="378" t="s">
        <v>779</v>
      </c>
      <c r="AY75" s="378" t="s">
        <v>780</v>
      </c>
      <c r="AZ75" s="378" t="s">
        <v>781</v>
      </c>
      <c r="BA75" s="378" t="s">
        <v>782</v>
      </c>
      <c r="BB75" s="378" t="s">
        <v>783</v>
      </c>
      <c r="BC75" s="53"/>
      <c r="BD75" s="378" t="s">
        <v>850</v>
      </c>
      <c r="BE75" s="378" t="s">
        <v>851</v>
      </c>
      <c r="BF75" s="378" t="s">
        <v>852</v>
      </c>
      <c r="BG75" s="378" t="s">
        <v>853</v>
      </c>
      <c r="BH75" s="378" t="s">
        <v>854</v>
      </c>
      <c r="BI75" s="378" t="s">
        <v>855</v>
      </c>
      <c r="BJ75" s="378" t="s">
        <v>856</v>
      </c>
      <c r="BK75" s="378" t="s">
        <v>857</v>
      </c>
      <c r="BL75" s="378" t="s">
        <v>858</v>
      </c>
      <c r="BM75" s="378" t="s">
        <v>859</v>
      </c>
      <c r="BN75" s="378" t="s">
        <v>860</v>
      </c>
      <c r="BO75" s="53" t="s">
        <v>14</v>
      </c>
      <c r="BP75" s="378" t="s">
        <v>861</v>
      </c>
      <c r="BQ75" s="378" t="s">
        <v>862</v>
      </c>
      <c r="BR75" s="378" t="s">
        <v>863</v>
      </c>
      <c r="BS75" s="53" t="s">
        <v>14</v>
      </c>
      <c r="BT75" s="53" t="s">
        <v>14</v>
      </c>
      <c r="BU75" s="378" t="s">
        <v>864</v>
      </c>
      <c r="BV75" s="378" t="s">
        <v>865</v>
      </c>
      <c r="BW75" s="378" t="s">
        <v>866</v>
      </c>
      <c r="BX75" s="378" t="s">
        <v>867</v>
      </c>
      <c r="BY75" s="378" t="s">
        <v>868</v>
      </c>
      <c r="BZ75" s="378" t="s">
        <v>869</v>
      </c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  <c r="CL75" s="53"/>
      <c r="CM75" s="53"/>
      <c r="CN75" s="53"/>
      <c r="CO75" s="53"/>
      <c r="CP75" s="53"/>
      <c r="CQ75" s="53"/>
      <c r="CR75" s="53"/>
      <c r="CS75" s="53"/>
      <c r="CT75" s="53"/>
      <c r="CU75" s="53"/>
      <c r="CV75" s="53"/>
      <c r="CW75" s="53"/>
      <c r="CX75" s="53"/>
      <c r="CY75" s="53"/>
      <c r="CZ75" s="53"/>
      <c r="DA75" s="53"/>
      <c r="DB75" s="53"/>
      <c r="DC75" s="53"/>
      <c r="DD75" s="378" t="s">
        <v>797</v>
      </c>
      <c r="DE75" s="378" t="s">
        <v>798</v>
      </c>
      <c r="DF75" s="378" t="s">
        <v>799</v>
      </c>
      <c r="DG75" s="378" t="s">
        <v>800</v>
      </c>
      <c r="DH75" s="378" t="s">
        <v>801</v>
      </c>
      <c r="DI75" s="378" t="s">
        <v>802</v>
      </c>
      <c r="DJ75" s="378" t="s">
        <v>803</v>
      </c>
      <c r="DK75" s="378" t="s">
        <v>804</v>
      </c>
      <c r="DL75" s="378" t="s">
        <v>805</v>
      </c>
      <c r="DM75" s="378" t="s">
        <v>806</v>
      </c>
      <c r="DN75" s="378" t="s">
        <v>807</v>
      </c>
      <c r="DO75" s="53" t="s">
        <v>14</v>
      </c>
      <c r="DP75" s="378" t="s">
        <v>808</v>
      </c>
      <c r="DQ75" s="378" t="s">
        <v>809</v>
      </c>
      <c r="DR75" s="378" t="s">
        <v>810</v>
      </c>
      <c r="DS75" s="53" t="s">
        <v>14</v>
      </c>
      <c r="DT75" s="53" t="s">
        <v>14</v>
      </c>
      <c r="DU75" s="378" t="s">
        <v>811</v>
      </c>
      <c r="DV75" s="378" t="s">
        <v>812</v>
      </c>
      <c r="DW75" s="378" t="s">
        <v>813</v>
      </c>
      <c r="DX75" s="378" t="s">
        <v>814</v>
      </c>
      <c r="DY75" s="378" t="s">
        <v>815</v>
      </c>
      <c r="DZ75" s="378" t="s">
        <v>816</v>
      </c>
      <c r="EA75" s="53"/>
      <c r="EB75" s="378" t="s">
        <v>870</v>
      </c>
      <c r="EC75" s="378" t="s">
        <v>871</v>
      </c>
      <c r="ED75" s="378" t="s">
        <v>872</v>
      </c>
      <c r="EE75" s="378" t="s">
        <v>873</v>
      </c>
      <c r="EF75" s="378" t="s">
        <v>874</v>
      </c>
      <c r="EG75" s="378" t="s">
        <v>875</v>
      </c>
      <c r="EH75" s="378" t="s">
        <v>876</v>
      </c>
      <c r="EI75" s="378" t="s">
        <v>877</v>
      </c>
      <c r="EJ75" s="378" t="s">
        <v>878</v>
      </c>
      <c r="EK75" s="378" t="s">
        <v>879</v>
      </c>
      <c r="EL75" s="378" t="s">
        <v>880</v>
      </c>
      <c r="EM75" s="53"/>
      <c r="EN75" s="378" t="s">
        <v>881</v>
      </c>
      <c r="EO75" s="378" t="s">
        <v>882</v>
      </c>
      <c r="EP75" s="378" t="s">
        <v>883</v>
      </c>
      <c r="EQ75" s="53"/>
      <c r="ER75" s="53"/>
      <c r="ES75" s="378" t="s">
        <v>884</v>
      </c>
      <c r="ET75" s="378" t="s">
        <v>885</v>
      </c>
      <c r="EU75" s="378" t="s">
        <v>886</v>
      </c>
      <c r="EV75" s="378" t="s">
        <v>887</v>
      </c>
      <c r="EW75" s="378" t="s">
        <v>888</v>
      </c>
      <c r="EX75" s="378" t="s">
        <v>889</v>
      </c>
    </row>
    <row r="76" spans="2:157" ht="14.65" customHeight="1">
      <c r="B76" s="378" t="s">
        <v>817</v>
      </c>
      <c r="C76" s="119" t="str">
        <f>IF(COUNTIF(D76:EZ76,"Commentary Required")&gt;0,"Commentary Required","OK")</f>
        <v>OK</v>
      </c>
      <c r="D76" s="172"/>
      <c r="E76" s="171"/>
      <c r="F76" s="171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171"/>
      <c r="R76" s="171"/>
      <c r="S76" s="171"/>
      <c r="T76" s="171"/>
      <c r="U76" s="171"/>
      <c r="V76" s="171"/>
      <c r="W76" s="171"/>
      <c r="X76" s="171"/>
      <c r="Y76" s="171"/>
      <c r="Z76" s="171"/>
      <c r="AA76" s="171"/>
      <c r="AB76" s="171"/>
      <c r="AC76" s="171"/>
      <c r="AD76" s="171"/>
      <c r="AE76" s="171"/>
      <c r="AF76" s="119" t="s">
        <v>706</v>
      </c>
      <c r="AG76" s="119" t="s">
        <v>706</v>
      </c>
      <c r="AH76" s="119" t="s">
        <v>706</v>
      </c>
      <c r="AI76" s="119" t="s">
        <v>706</v>
      </c>
      <c r="AJ76" s="119" t="s">
        <v>706</v>
      </c>
      <c r="AK76" s="119" t="s">
        <v>706</v>
      </c>
      <c r="AL76" s="119" t="s">
        <v>706</v>
      </c>
      <c r="AM76" s="119" t="s">
        <v>706</v>
      </c>
      <c r="AN76" s="119" t="s">
        <v>706</v>
      </c>
      <c r="AO76" s="119" t="s">
        <v>706</v>
      </c>
      <c r="AP76" s="119" t="s">
        <v>706</v>
      </c>
      <c r="AQ76" s="172"/>
      <c r="AR76" s="119" t="s">
        <v>706</v>
      </c>
      <c r="AS76" s="119" t="s">
        <v>706</v>
      </c>
      <c r="AT76" s="119" t="s">
        <v>706</v>
      </c>
      <c r="AU76" s="172"/>
      <c r="AV76" s="172"/>
      <c r="AW76" s="119" t="s">
        <v>706</v>
      </c>
      <c r="AX76" s="119" t="s">
        <v>706</v>
      </c>
      <c r="AY76" s="119" t="s">
        <v>706</v>
      </c>
      <c r="AZ76" s="119" t="s">
        <v>706</v>
      </c>
      <c r="BA76" s="119" t="s">
        <v>706</v>
      </c>
      <c r="BB76" s="119" t="s">
        <v>706</v>
      </c>
      <c r="BC76" s="172"/>
      <c r="BD76" s="119" t="s">
        <v>706</v>
      </c>
      <c r="BE76" s="119" t="s">
        <v>706</v>
      </c>
      <c r="BF76" s="119" t="s">
        <v>706</v>
      </c>
      <c r="BG76" s="119" t="s">
        <v>706</v>
      </c>
      <c r="BH76" s="119" t="s">
        <v>706</v>
      </c>
      <c r="BI76" s="119" t="s">
        <v>706</v>
      </c>
      <c r="BJ76" s="119" t="s">
        <v>706</v>
      </c>
      <c r="BK76" s="119" t="s">
        <v>706</v>
      </c>
      <c r="BL76" s="119" t="s">
        <v>706</v>
      </c>
      <c r="BM76" s="119" t="s">
        <v>706</v>
      </c>
      <c r="BN76" s="119" t="s">
        <v>706</v>
      </c>
      <c r="BO76" s="172"/>
      <c r="BP76" s="119" t="s">
        <v>706</v>
      </c>
      <c r="BQ76" s="119" t="s">
        <v>706</v>
      </c>
      <c r="BR76" s="119" t="s">
        <v>706</v>
      </c>
      <c r="BS76" s="172"/>
      <c r="BT76" s="172"/>
      <c r="BU76" s="119" t="s">
        <v>706</v>
      </c>
      <c r="BV76" s="119" t="s">
        <v>706</v>
      </c>
      <c r="BW76" s="119" t="s">
        <v>706</v>
      </c>
      <c r="BX76" s="119" t="s">
        <v>706</v>
      </c>
      <c r="BY76" s="119" t="s">
        <v>706</v>
      </c>
      <c r="BZ76" s="119" t="s">
        <v>706</v>
      </c>
      <c r="CA76" s="172"/>
      <c r="CB76" s="172"/>
      <c r="CC76" s="172"/>
      <c r="CD76" s="172"/>
      <c r="CE76" s="172"/>
      <c r="CF76" s="172"/>
      <c r="CG76" s="172"/>
      <c r="CH76" s="172"/>
      <c r="CI76" s="172"/>
      <c r="CJ76" s="172"/>
      <c r="CK76" s="172"/>
      <c r="CL76" s="172"/>
      <c r="CM76" s="172"/>
      <c r="CN76" s="172"/>
      <c r="CO76" s="172"/>
      <c r="CP76" s="172"/>
      <c r="CQ76" s="172"/>
      <c r="CR76" s="172"/>
      <c r="CS76" s="172"/>
      <c r="CT76" s="172"/>
      <c r="CU76" s="172"/>
      <c r="CV76" s="172"/>
      <c r="CW76" s="172"/>
      <c r="CX76" s="172"/>
      <c r="CY76" s="172"/>
      <c r="CZ76" s="172"/>
      <c r="DA76" s="172"/>
      <c r="DB76" s="172"/>
      <c r="DC76" s="172"/>
      <c r="DD76" s="119" t="s">
        <v>706</v>
      </c>
      <c r="DE76" s="119" t="s">
        <v>706</v>
      </c>
      <c r="DF76" s="119" t="s">
        <v>706</v>
      </c>
      <c r="DG76" s="119" t="s">
        <v>706</v>
      </c>
      <c r="DH76" s="119" t="s">
        <v>706</v>
      </c>
      <c r="DI76" s="119" t="s">
        <v>706</v>
      </c>
      <c r="DJ76" s="119" t="s">
        <v>706</v>
      </c>
      <c r="DK76" s="119" t="s">
        <v>706</v>
      </c>
      <c r="DL76" s="119" t="s">
        <v>706</v>
      </c>
      <c r="DM76" s="119" t="s">
        <v>706</v>
      </c>
      <c r="DN76" s="119" t="s">
        <v>706</v>
      </c>
      <c r="DO76" s="172"/>
      <c r="DP76" s="119" t="s">
        <v>706</v>
      </c>
      <c r="DQ76" s="119" t="s">
        <v>706</v>
      </c>
      <c r="DR76" s="119" t="s">
        <v>706</v>
      </c>
      <c r="DS76" s="172"/>
      <c r="DT76" s="172"/>
      <c r="DU76" s="119" t="s">
        <v>706</v>
      </c>
      <c r="DV76" s="119" t="s">
        <v>706</v>
      </c>
      <c r="DW76" s="119" t="s">
        <v>706</v>
      </c>
      <c r="DX76" s="119" t="s">
        <v>706</v>
      </c>
      <c r="DY76" s="119" t="s">
        <v>706</v>
      </c>
      <c r="DZ76" s="119" t="s">
        <v>706</v>
      </c>
      <c r="EA76" s="172"/>
      <c r="EB76" s="119" t="s">
        <v>706</v>
      </c>
      <c r="EC76" s="119" t="s">
        <v>706</v>
      </c>
      <c r="ED76" s="119" t="s">
        <v>706</v>
      </c>
      <c r="EE76" s="119" t="s">
        <v>706</v>
      </c>
      <c r="EF76" s="119" t="s">
        <v>706</v>
      </c>
      <c r="EG76" s="119" t="s">
        <v>706</v>
      </c>
      <c r="EH76" s="119" t="s">
        <v>706</v>
      </c>
      <c r="EI76" s="119" t="s">
        <v>706</v>
      </c>
      <c r="EJ76" s="119" t="s">
        <v>706</v>
      </c>
      <c r="EK76" s="119" t="s">
        <v>706</v>
      </c>
      <c r="EL76" s="119" t="s">
        <v>706</v>
      </c>
      <c r="EM76" s="172"/>
      <c r="EN76" s="119" t="s">
        <v>706</v>
      </c>
      <c r="EO76" s="119" t="s">
        <v>706</v>
      </c>
      <c r="EP76" s="119" t="s">
        <v>706</v>
      </c>
      <c r="EQ76" s="172"/>
      <c r="ER76" s="172"/>
      <c r="ES76" s="119" t="s">
        <v>706</v>
      </c>
      <c r="ET76" s="119" t="s">
        <v>706</v>
      </c>
      <c r="EU76" s="119" t="s">
        <v>706</v>
      </c>
      <c r="EV76" s="119" t="s">
        <v>706</v>
      </c>
      <c r="EW76" s="119" t="s">
        <v>706</v>
      </c>
      <c r="EX76" s="119" t="s">
        <v>706</v>
      </c>
      <c r="EY76" s="171"/>
      <c r="EZ76" s="171"/>
    </row>
    <row r="77" spans="2:157" ht="14.65" customHeight="1">
      <c r="B77" s="378" t="s">
        <v>818</v>
      </c>
      <c r="C77" s="119" t="str">
        <f ca="1">IF(COUNTIF(D77:EZ77,"Commentary Required")&gt;0,"Commentary Required","OK")</f>
        <v>OK</v>
      </c>
      <c r="D77" s="175"/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174"/>
      <c r="Y77" s="174"/>
      <c r="Z77" s="174"/>
      <c r="AA77" s="174"/>
      <c r="AB77" s="174"/>
      <c r="AC77" s="174"/>
      <c r="AD77" s="174"/>
      <c r="AE77" s="174"/>
      <c r="AF77" s="173" t="str">
        <f t="shared" ref="AF77:AP77" ca="1" si="57">IF(AF$76="N/A","OK",IF(AF$76="Commentary Required","Commentary Required",IF(ABS(INDIRECT("B.G.TR.1."&amp;AF$75&amp;"!T97")-AF17)&lt;=AF$79,"OK","Commentary Required")))</f>
        <v>OK</v>
      </c>
      <c r="AG77" s="173" t="str">
        <f t="shared" ca="1" si="57"/>
        <v>OK</v>
      </c>
      <c r="AH77" s="173" t="str">
        <f t="shared" ca="1" si="57"/>
        <v>OK</v>
      </c>
      <c r="AI77" s="173" t="str">
        <f t="shared" ca="1" si="57"/>
        <v>OK</v>
      </c>
      <c r="AJ77" s="173" t="str">
        <f t="shared" ca="1" si="57"/>
        <v>OK</v>
      </c>
      <c r="AK77" s="173" t="str">
        <f t="shared" ca="1" si="57"/>
        <v>OK</v>
      </c>
      <c r="AL77" s="173" t="str">
        <f t="shared" ca="1" si="57"/>
        <v>OK</v>
      </c>
      <c r="AM77" s="173" t="str">
        <f t="shared" ca="1" si="57"/>
        <v>OK</v>
      </c>
      <c r="AN77" s="173" t="str">
        <f t="shared" ca="1" si="57"/>
        <v>OK</v>
      </c>
      <c r="AO77" s="173" t="str">
        <f t="shared" ca="1" si="57"/>
        <v>OK</v>
      </c>
      <c r="AP77" s="173" t="str">
        <f t="shared" ca="1" si="57"/>
        <v>OK</v>
      </c>
      <c r="AQ77" s="175"/>
      <c r="AR77" s="173" t="str">
        <f ca="1">IF(AR$76="N/A","OK",IF(AR$76="Commentary Required","Commentary Required",IF(ABS(INDIRECT("B.G.TR.1."&amp;AR$75&amp;"!T97")-AR17)&lt;=AR$79,"OK","Commentary Required")))</f>
        <v>OK</v>
      </c>
      <c r="AS77" s="173" t="str">
        <f ca="1">IF(AS$76="N/A","OK",IF(AS$76="Commentary Required","Commentary Required",IF(ABS(INDIRECT("B.G.TR.1."&amp;AS$75&amp;"!T97")-AS17)&lt;=AS$79,"OK","Commentary Required")))</f>
        <v>OK</v>
      </c>
      <c r="AT77" s="173" t="str">
        <f ca="1">IF(AT$76="N/A","OK",IF(AT$76="Commentary Required","Commentary Required",IF(ABS(INDIRECT("B.G.TR.1."&amp;AT$75&amp;"!T97")-SUM(AT17:AV17))&lt;=AT$79,"OK","Commentary Required")))</f>
        <v>OK</v>
      </c>
      <c r="AU77" s="175"/>
      <c r="AV77" s="175"/>
      <c r="AW77" s="173" t="str">
        <f t="shared" ref="AW77:BB77" ca="1" si="58">IF(AW$76="N/A","OK",IF(AW$76="Commentary Required","Commentary Required",IF(ABS(INDIRECT("B.G.TR.1."&amp;AW$75&amp;"!T97")-AW17)&lt;=AW$79,"OK","Commentary Required")))</f>
        <v>OK</v>
      </c>
      <c r="AX77" s="173" t="str">
        <f t="shared" ca="1" si="58"/>
        <v>OK</v>
      </c>
      <c r="AY77" s="173" t="str">
        <f t="shared" ca="1" si="58"/>
        <v>OK</v>
      </c>
      <c r="AZ77" s="173" t="str">
        <f t="shared" ca="1" si="58"/>
        <v>OK</v>
      </c>
      <c r="BA77" s="173" t="str">
        <f t="shared" ca="1" si="58"/>
        <v>OK</v>
      </c>
      <c r="BB77" s="173" t="str">
        <f t="shared" ca="1" si="58"/>
        <v>OK</v>
      </c>
      <c r="BC77" s="175"/>
      <c r="BD77" s="173" t="str">
        <f t="shared" ref="BD77:BN77" ca="1" si="59">IF(BD$76="N/A","OK",IF(BD$76="Commentary Required","Commentary Required",IF(ABS(INDIRECT("B.G.TR.1."&amp;BD$75&amp;"!T97")-BD17)&lt;=BD$79,"OK","Commentary Required")))</f>
        <v>OK</v>
      </c>
      <c r="BE77" s="173" t="str">
        <f t="shared" ca="1" si="59"/>
        <v>OK</v>
      </c>
      <c r="BF77" s="173" t="str">
        <f t="shared" ca="1" si="59"/>
        <v>OK</v>
      </c>
      <c r="BG77" s="173" t="str">
        <f t="shared" ca="1" si="59"/>
        <v>OK</v>
      </c>
      <c r="BH77" s="173" t="str">
        <f t="shared" ca="1" si="59"/>
        <v>OK</v>
      </c>
      <c r="BI77" s="173" t="str">
        <f t="shared" ca="1" si="59"/>
        <v>OK</v>
      </c>
      <c r="BJ77" s="173" t="str">
        <f t="shared" ca="1" si="59"/>
        <v>OK</v>
      </c>
      <c r="BK77" s="173" t="str">
        <f t="shared" ca="1" si="59"/>
        <v>OK</v>
      </c>
      <c r="BL77" s="173" t="str">
        <f t="shared" ca="1" si="59"/>
        <v>OK</v>
      </c>
      <c r="BM77" s="173" t="str">
        <f t="shared" ca="1" si="59"/>
        <v>OK</v>
      </c>
      <c r="BN77" s="173" t="str">
        <f t="shared" ca="1" si="59"/>
        <v>OK</v>
      </c>
      <c r="BO77" s="175"/>
      <c r="BP77" s="173" t="str">
        <f ca="1">IF(BP$76="N/A","OK",IF(BP$76="Commentary Required","Commentary Required",IF(ABS(INDIRECT("B.G.TR.1."&amp;BP$75&amp;"!T97")-BP17)&lt;=BP$79,"OK","Commentary Required")))</f>
        <v>OK</v>
      </c>
      <c r="BQ77" s="173" t="str">
        <f ca="1">IF(BQ$76="N/A","OK",IF(BQ$76="Commentary Required","Commentary Required",IF(ABS(INDIRECT("B.G.TR.1."&amp;BQ$75&amp;"!T97")-BQ17)&lt;=BQ$79,"OK","Commentary Required")))</f>
        <v>OK</v>
      </c>
      <c r="BR77" s="173" t="str">
        <f ca="1">IF(BR$76="N/A","OK",IF(BR$76="Commentary Required","Commentary Required",IF(ABS(INDIRECT("B.G.TR.1."&amp;BR$75&amp;"!T97")-SUM(BR17:BT17))&lt;=BR$79,"OK","Commentary Required")))</f>
        <v>OK</v>
      </c>
      <c r="BS77" s="175"/>
      <c r="BT77" s="175"/>
      <c r="BU77" s="173" t="str">
        <f t="shared" ref="BU77:BZ77" ca="1" si="60">IF(BU$76="N/A","OK",IF(BU$76="Commentary Required","Commentary Required",IF(ABS(INDIRECT("B.G.TR.1."&amp;BU$75&amp;"!T97")-BU17)&lt;=BU$79,"OK","Commentary Required")))</f>
        <v>OK</v>
      </c>
      <c r="BV77" s="173" t="str">
        <f t="shared" ca="1" si="60"/>
        <v>OK</v>
      </c>
      <c r="BW77" s="173" t="str">
        <f t="shared" ca="1" si="60"/>
        <v>OK</v>
      </c>
      <c r="BX77" s="173" t="str">
        <f t="shared" ca="1" si="60"/>
        <v>OK</v>
      </c>
      <c r="BY77" s="173" t="str">
        <f t="shared" ca="1" si="60"/>
        <v>OK</v>
      </c>
      <c r="BZ77" s="173" t="str">
        <f t="shared" ca="1" si="60"/>
        <v>OK</v>
      </c>
      <c r="CA77" s="175"/>
      <c r="CB77" s="175"/>
      <c r="CC77" s="175"/>
      <c r="CD77" s="175"/>
      <c r="CE77" s="175"/>
      <c r="CF77" s="175"/>
      <c r="CG77" s="175"/>
      <c r="CH77" s="175"/>
      <c r="CI77" s="175"/>
      <c r="CJ77" s="175"/>
      <c r="CK77" s="175"/>
      <c r="CL77" s="175"/>
      <c r="CM77" s="175"/>
      <c r="CN77" s="175"/>
      <c r="CO77" s="175"/>
      <c r="CP77" s="175"/>
      <c r="CQ77" s="175"/>
      <c r="CR77" s="175"/>
      <c r="CS77" s="175"/>
      <c r="CT77" s="175"/>
      <c r="CU77" s="175"/>
      <c r="CV77" s="175"/>
      <c r="CW77" s="175"/>
      <c r="CX77" s="175"/>
      <c r="CY77" s="175"/>
      <c r="CZ77" s="175"/>
      <c r="DA77" s="175"/>
      <c r="DB77" s="175"/>
      <c r="DC77" s="175"/>
      <c r="DD77" s="173" t="str">
        <f t="shared" ref="DD77:DN77" ca="1" si="61">IF(DD$76="N/A","OK",IF(DD$76="Commentary Required","Commentary Required",IF(ABS(INDIRECT("B.G.TR.1."&amp;DD$75&amp;"!T97")-DD17)&lt;=DD$79,"OK","Commentary Required")))</f>
        <v>OK</v>
      </c>
      <c r="DE77" s="173" t="str">
        <f t="shared" ca="1" si="61"/>
        <v>OK</v>
      </c>
      <c r="DF77" s="173" t="str">
        <f t="shared" ca="1" si="61"/>
        <v>OK</v>
      </c>
      <c r="DG77" s="173" t="str">
        <f t="shared" ca="1" si="61"/>
        <v>OK</v>
      </c>
      <c r="DH77" s="173" t="str">
        <f t="shared" ca="1" si="61"/>
        <v>OK</v>
      </c>
      <c r="DI77" s="173" t="str">
        <f t="shared" ca="1" si="61"/>
        <v>OK</v>
      </c>
      <c r="DJ77" s="173" t="str">
        <f t="shared" ca="1" si="61"/>
        <v>OK</v>
      </c>
      <c r="DK77" s="173" t="str">
        <f t="shared" ca="1" si="61"/>
        <v>OK</v>
      </c>
      <c r="DL77" s="173" t="str">
        <f t="shared" ca="1" si="61"/>
        <v>OK</v>
      </c>
      <c r="DM77" s="173" t="str">
        <f t="shared" ca="1" si="61"/>
        <v>OK</v>
      </c>
      <c r="DN77" s="173" t="str">
        <f t="shared" ca="1" si="61"/>
        <v>OK</v>
      </c>
      <c r="DO77" s="175"/>
      <c r="DP77" s="173" t="str">
        <f ca="1">IF(DP$76="N/A","OK",IF(DP$76="Commentary Required","Commentary Required",IF(ABS(INDIRECT("B.G.TR.1."&amp;DP$75&amp;"!T97")-DP17)&lt;=DP$79,"OK","Commentary Required")))</f>
        <v>OK</v>
      </c>
      <c r="DQ77" s="173" t="str">
        <f ca="1">IF(DQ$76="N/A","OK",IF(DQ$76="Commentary Required","Commentary Required",IF(ABS(INDIRECT("B.G.TR.1."&amp;DQ$75&amp;"!T97")-DQ17)&lt;=DQ$79,"OK","Commentary Required")))</f>
        <v>OK</v>
      </c>
      <c r="DR77" s="173" t="str">
        <f ca="1">IF(DR$76="N/A","OK",IF(DR$76="Commentary Required","Commentary Required",IF(ABS(INDIRECT("B.G.TR.1."&amp;DR$75&amp;"!T97")-SUM(DR17:DT17))&lt;=DR$79,"OK","Commentary Required")))</f>
        <v>OK</v>
      </c>
      <c r="DS77" s="175"/>
      <c r="DT77" s="175"/>
      <c r="DU77" s="173" t="str">
        <f t="shared" ref="DU77:DZ77" ca="1" si="62">IF(DU$76="N/A","OK",IF(DU$76="Commentary Required","Commentary Required",IF(ABS(INDIRECT("B.G.TR.1."&amp;DU$75&amp;"!T97")-DU17)&lt;=DU$79,"OK","Commentary Required")))</f>
        <v>OK</v>
      </c>
      <c r="DV77" s="173" t="str">
        <f t="shared" ca="1" si="62"/>
        <v>OK</v>
      </c>
      <c r="DW77" s="173" t="str">
        <f t="shared" ca="1" si="62"/>
        <v>OK</v>
      </c>
      <c r="DX77" s="173" t="str">
        <f t="shared" ca="1" si="62"/>
        <v>OK</v>
      </c>
      <c r="DY77" s="173" t="str">
        <f t="shared" ca="1" si="62"/>
        <v>OK</v>
      </c>
      <c r="DZ77" s="173" t="str">
        <f t="shared" ca="1" si="62"/>
        <v>OK</v>
      </c>
      <c r="EA77" s="175"/>
      <c r="EB77" s="173" t="str">
        <f t="shared" ref="EB77:EL77" ca="1" si="63">IF(EB$76="N/A","OK",IF(EB$76="Commentary Required","Commentary Required",IF(ABS(INDIRECT("B.G.TR.1."&amp;EB$75&amp;"!T97")-EB17)&lt;=EB$79,"OK","Commentary Required")))</f>
        <v>OK</v>
      </c>
      <c r="EC77" s="173" t="str">
        <f t="shared" ca="1" si="63"/>
        <v>OK</v>
      </c>
      <c r="ED77" s="173" t="str">
        <f t="shared" ca="1" si="63"/>
        <v>OK</v>
      </c>
      <c r="EE77" s="173" t="str">
        <f t="shared" ca="1" si="63"/>
        <v>OK</v>
      </c>
      <c r="EF77" s="173" t="str">
        <f t="shared" ca="1" si="63"/>
        <v>OK</v>
      </c>
      <c r="EG77" s="173" t="str">
        <f t="shared" ca="1" si="63"/>
        <v>OK</v>
      </c>
      <c r="EH77" s="173" t="str">
        <f t="shared" ca="1" si="63"/>
        <v>OK</v>
      </c>
      <c r="EI77" s="173" t="str">
        <f t="shared" ca="1" si="63"/>
        <v>OK</v>
      </c>
      <c r="EJ77" s="173" t="str">
        <f t="shared" ca="1" si="63"/>
        <v>OK</v>
      </c>
      <c r="EK77" s="173" t="str">
        <f t="shared" ca="1" si="63"/>
        <v>OK</v>
      </c>
      <c r="EL77" s="173" t="str">
        <f t="shared" ca="1" si="63"/>
        <v>OK</v>
      </c>
      <c r="EM77" s="175"/>
      <c r="EN77" s="173" t="str">
        <f ca="1">IF(EN$76="N/A","OK",IF(EN$76="Commentary Required","Commentary Required",IF(ABS(INDIRECT("B.G.TR.1."&amp;EN$75&amp;"!T97")-EN17)&lt;=EN$79,"OK","Commentary Required")))</f>
        <v>OK</v>
      </c>
      <c r="EO77" s="173" t="str">
        <f ca="1">IF(EO$76="N/A","OK",IF(EO$76="Commentary Required","Commentary Required",IF(ABS(INDIRECT("B.G.TR.1."&amp;EO$75&amp;"!T97")-EO17)&lt;=EO$79,"OK","Commentary Required")))</f>
        <v>OK</v>
      </c>
      <c r="EP77" s="173" t="str">
        <f ca="1">IF(EP$76="N/A","OK",IF(EP$76="Commentary Required","Commentary Required",IF(ABS(INDIRECT("B.G.TR.1."&amp;EP$75&amp;"!T97")-SUM(EP17:ER17))&lt;=EP$79,"OK","Commentary Required")))</f>
        <v>OK</v>
      </c>
      <c r="EQ77" s="175"/>
      <c r="ER77" s="175"/>
      <c r="ES77" s="173" t="str">
        <f t="shared" ref="ES77:EX77" ca="1" si="64">IF(ES$76="N/A","OK",IF(ES$76="Commentary Required","Commentary Required",IF(ABS(INDIRECT("B.G.TR.1."&amp;ES$75&amp;"!T97")-ES17)&lt;=ES$79,"OK","Commentary Required")))</f>
        <v>OK</v>
      </c>
      <c r="ET77" s="173" t="str">
        <f t="shared" ca="1" si="64"/>
        <v>OK</v>
      </c>
      <c r="EU77" s="173" t="str">
        <f t="shared" ca="1" si="64"/>
        <v>OK</v>
      </c>
      <c r="EV77" s="173" t="str">
        <f t="shared" ca="1" si="64"/>
        <v>OK</v>
      </c>
      <c r="EW77" s="173" t="str">
        <f t="shared" ca="1" si="64"/>
        <v>OK</v>
      </c>
      <c r="EX77" s="173" t="str">
        <f t="shared" ca="1" si="64"/>
        <v>OK</v>
      </c>
      <c r="EY77" s="171"/>
      <c r="EZ77" s="171"/>
    </row>
    <row r="78" spans="2:157" ht="14.65" customHeight="1">
      <c r="B78" s="378" t="s">
        <v>820</v>
      </c>
      <c r="C78" s="119" t="str">
        <f ca="1">IF(COUNTIF(D78:EZ78,"Commentary Required")&gt;0,"Commentary Required","OK")</f>
        <v>OK</v>
      </c>
      <c r="D78" s="175"/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174"/>
      <c r="P78" s="174"/>
      <c r="Q78" s="174"/>
      <c r="R78" s="174"/>
      <c r="S78" s="174"/>
      <c r="T78" s="174"/>
      <c r="U78" s="174"/>
      <c r="V78" s="174"/>
      <c r="W78" s="174"/>
      <c r="X78" s="174"/>
      <c r="Y78" s="174"/>
      <c r="Z78" s="174"/>
      <c r="AA78" s="174"/>
      <c r="AB78" s="174"/>
      <c r="AC78" s="174"/>
      <c r="AD78" s="174"/>
      <c r="AE78" s="174"/>
      <c r="AF78" s="173" t="str">
        <f t="shared" ref="AF78:AP78" ca="1" si="65">IF(AF$76="N/A","OK",IF(AF$76="Commentary Required","Commentary Required",IF(ABS(INDIRECT("B.G.TR.2."&amp;AF$75&amp;"!T97")-SUM(AF16,AF19))&lt;=AF$79,"OK","Commentary Required")))</f>
        <v>OK</v>
      </c>
      <c r="AG78" s="173" t="str">
        <f t="shared" ca="1" si="65"/>
        <v>OK</v>
      </c>
      <c r="AH78" s="173" t="str">
        <f t="shared" ca="1" si="65"/>
        <v>OK</v>
      </c>
      <c r="AI78" s="173" t="str">
        <f t="shared" ca="1" si="65"/>
        <v>OK</v>
      </c>
      <c r="AJ78" s="173" t="str">
        <f t="shared" ca="1" si="65"/>
        <v>OK</v>
      </c>
      <c r="AK78" s="173" t="str">
        <f t="shared" ca="1" si="65"/>
        <v>OK</v>
      </c>
      <c r="AL78" s="173" t="str">
        <f t="shared" ca="1" si="65"/>
        <v>OK</v>
      </c>
      <c r="AM78" s="173" t="str">
        <f t="shared" ca="1" si="65"/>
        <v>OK</v>
      </c>
      <c r="AN78" s="173" t="str">
        <f t="shared" ca="1" si="65"/>
        <v>OK</v>
      </c>
      <c r="AO78" s="173" t="str">
        <f t="shared" ca="1" si="65"/>
        <v>OK</v>
      </c>
      <c r="AP78" s="173" t="str">
        <f t="shared" ca="1" si="65"/>
        <v>OK</v>
      </c>
      <c r="AQ78" s="175"/>
      <c r="AR78" s="173" t="str">
        <f ca="1">IF(AR$76="N/A","OK",IF(AR$76="Commentary Required","Commentary Required",IF(ABS(INDIRECT("B.G.TR.2."&amp;AR$75&amp;"!T97")-SUM(AR16,AR19))&lt;=AR$79,"OK","Commentary Required")))</f>
        <v>OK</v>
      </c>
      <c r="AS78" s="173" t="str">
        <f ca="1">IF(AS$76="N/A","OK",IF(AS$76="Commentary Required","Commentary Required",IF(ABS(INDIRECT("B.G.TR.2."&amp;AS$75&amp;"!T97")-SUM(AS16,AS19))&lt;=AS$79,"OK","Commentary Required")))</f>
        <v>OK</v>
      </c>
      <c r="AT78" s="173" t="str">
        <f ca="1">IF(AT$76="N/A","OK",IF(AT$76="Commentary Required","Commentary Required",IF(ABS(INDIRECT("B.G.TR.2."&amp;AT$75&amp;"!T97")-SUM(AT17:AV17,AT20:AV20))&lt;=AT$79,"OK","Commentary Required")))</f>
        <v>OK</v>
      </c>
      <c r="AU78" s="175"/>
      <c r="AV78" s="175"/>
      <c r="AW78" s="173" t="str">
        <f t="shared" ref="AW78:BB78" ca="1" si="66">IF(AW$76="N/A","OK",IF(AW$76="Commentary Required","Commentary Required",IF(ABS(INDIRECT("B.G.TR.2."&amp;AW$75&amp;"!T97")-SUM(AW16,AW19))&lt;=AW$79,"OK","Commentary Required")))</f>
        <v>OK</v>
      </c>
      <c r="AX78" s="173" t="str">
        <f t="shared" ca="1" si="66"/>
        <v>OK</v>
      </c>
      <c r="AY78" s="173" t="str">
        <f t="shared" ca="1" si="66"/>
        <v>OK</v>
      </c>
      <c r="AZ78" s="173" t="str">
        <f t="shared" ca="1" si="66"/>
        <v>OK</v>
      </c>
      <c r="BA78" s="173" t="str">
        <f t="shared" ca="1" si="66"/>
        <v>OK</v>
      </c>
      <c r="BB78" s="173" t="str">
        <f t="shared" ca="1" si="66"/>
        <v>OK</v>
      </c>
      <c r="BC78" s="175"/>
      <c r="BD78" s="173" t="str">
        <f t="shared" ref="BD78:BN78" ca="1" si="67">IF(BD$76="N/A","OK",IF(BD$76="Commentary Required","Commentary Required",IF(ABS(INDIRECT("B.G.TR.2."&amp;BD$75&amp;"!T97")-SUM(BD16,BD19))&lt;=BD$79,"OK","Commentary Required")))</f>
        <v>OK</v>
      </c>
      <c r="BE78" s="173" t="str">
        <f t="shared" ca="1" si="67"/>
        <v>OK</v>
      </c>
      <c r="BF78" s="173" t="str">
        <f t="shared" ca="1" si="67"/>
        <v>OK</v>
      </c>
      <c r="BG78" s="173" t="str">
        <f t="shared" ca="1" si="67"/>
        <v>OK</v>
      </c>
      <c r="BH78" s="173" t="str">
        <f t="shared" ca="1" si="67"/>
        <v>OK</v>
      </c>
      <c r="BI78" s="173" t="str">
        <f t="shared" ca="1" si="67"/>
        <v>OK</v>
      </c>
      <c r="BJ78" s="173" t="str">
        <f t="shared" ca="1" si="67"/>
        <v>OK</v>
      </c>
      <c r="BK78" s="173" t="str">
        <f t="shared" ca="1" si="67"/>
        <v>OK</v>
      </c>
      <c r="BL78" s="173" t="str">
        <f t="shared" ca="1" si="67"/>
        <v>OK</v>
      </c>
      <c r="BM78" s="173" t="str">
        <f t="shared" ca="1" si="67"/>
        <v>OK</v>
      </c>
      <c r="BN78" s="173" t="str">
        <f t="shared" ca="1" si="67"/>
        <v>OK</v>
      </c>
      <c r="BO78" s="175"/>
      <c r="BP78" s="173" t="str">
        <f ca="1">IF(BP$76="N/A","OK",IF(BP$76="Commentary Required","Commentary Required",IF(ABS(INDIRECT("B.G.TR.2."&amp;BP$75&amp;"!T97")-SUM(BP16,BP19))&lt;=BP$79,"OK","Commentary Required")))</f>
        <v>OK</v>
      </c>
      <c r="BQ78" s="173" t="str">
        <f ca="1">IF(BQ$76="N/A","OK",IF(BQ$76="Commentary Required","Commentary Required",IF(ABS(INDIRECT("B.G.TR.2."&amp;BQ$75&amp;"!T97")-SUM(BQ16,BQ19))&lt;=BQ$79,"OK","Commentary Required")))</f>
        <v>OK</v>
      </c>
      <c r="BR78" s="173" t="str">
        <f ca="1">IF(BR$76="N/A","OK",IF(BR$76="Commentary Required","Commentary Required",IF(ABS(INDIRECT("B.G.TR.2."&amp;BR$75&amp;"!T97")-SUM(BR17:BT17,BR20:BT20))&lt;=BR$79,"OK","Commentary Required")))</f>
        <v>OK</v>
      </c>
      <c r="BS78" s="175"/>
      <c r="BT78" s="175"/>
      <c r="BU78" s="173" t="str">
        <f t="shared" ref="BU78:BZ78" ca="1" si="68">IF(BU$76="N/A","OK",IF(BU$76="Commentary Required","Commentary Required",IF(ABS(INDIRECT("B.G.TR.2."&amp;BU$75&amp;"!T97")-SUM(BU16,BU19))&lt;=BU$79,"OK","Commentary Required")))</f>
        <v>OK</v>
      </c>
      <c r="BV78" s="173" t="str">
        <f t="shared" ca="1" si="68"/>
        <v>OK</v>
      </c>
      <c r="BW78" s="173" t="str">
        <f t="shared" ca="1" si="68"/>
        <v>OK</v>
      </c>
      <c r="BX78" s="173" t="str">
        <f t="shared" ca="1" si="68"/>
        <v>OK</v>
      </c>
      <c r="BY78" s="173" t="str">
        <f t="shared" ca="1" si="68"/>
        <v>OK</v>
      </c>
      <c r="BZ78" s="173" t="str">
        <f t="shared" ca="1" si="68"/>
        <v>OK</v>
      </c>
      <c r="CA78" s="175"/>
      <c r="CB78" s="175"/>
      <c r="CC78" s="175"/>
      <c r="CD78" s="175"/>
      <c r="CE78" s="175"/>
      <c r="CF78" s="175"/>
      <c r="CG78" s="175"/>
      <c r="CH78" s="175"/>
      <c r="CI78" s="175"/>
      <c r="CJ78" s="175"/>
      <c r="CK78" s="175"/>
      <c r="CL78" s="175"/>
      <c r="CM78" s="175"/>
      <c r="CN78" s="175"/>
      <c r="CO78" s="175"/>
      <c r="CP78" s="175"/>
      <c r="CQ78" s="175"/>
      <c r="CR78" s="175"/>
      <c r="CS78" s="175"/>
      <c r="CT78" s="175"/>
      <c r="CU78" s="175"/>
      <c r="CV78" s="175"/>
      <c r="CW78" s="175"/>
      <c r="CX78" s="175"/>
      <c r="CY78" s="175"/>
      <c r="CZ78" s="175"/>
      <c r="DA78" s="175"/>
      <c r="DB78" s="175"/>
      <c r="DC78" s="175"/>
      <c r="DD78" s="173" t="str">
        <f t="shared" ref="DD78:DN78" ca="1" si="69">IF(DD$76="N/A","OK",IF(DD$76="Commentary Required","Commentary Required",IF(ABS(INDIRECT("B.G.TR.2."&amp;DD$75&amp;"!T97")-SUM(DD16,DD19))&lt;=DD$79,"OK","Commentary Required")))</f>
        <v>OK</v>
      </c>
      <c r="DE78" s="173" t="str">
        <f t="shared" ca="1" si="69"/>
        <v>OK</v>
      </c>
      <c r="DF78" s="173" t="str">
        <f t="shared" ca="1" si="69"/>
        <v>OK</v>
      </c>
      <c r="DG78" s="173" t="str">
        <f t="shared" ca="1" si="69"/>
        <v>OK</v>
      </c>
      <c r="DH78" s="173" t="str">
        <f t="shared" ca="1" si="69"/>
        <v>OK</v>
      </c>
      <c r="DI78" s="173" t="str">
        <f t="shared" ca="1" si="69"/>
        <v>OK</v>
      </c>
      <c r="DJ78" s="173" t="str">
        <f t="shared" ca="1" si="69"/>
        <v>OK</v>
      </c>
      <c r="DK78" s="173" t="str">
        <f t="shared" ca="1" si="69"/>
        <v>OK</v>
      </c>
      <c r="DL78" s="173" t="str">
        <f t="shared" ca="1" si="69"/>
        <v>OK</v>
      </c>
      <c r="DM78" s="173" t="str">
        <f t="shared" ca="1" si="69"/>
        <v>OK</v>
      </c>
      <c r="DN78" s="173" t="str">
        <f t="shared" ca="1" si="69"/>
        <v>OK</v>
      </c>
      <c r="DO78" s="175"/>
      <c r="DP78" s="173" t="str">
        <f ca="1">IF(DP$76="N/A","OK",IF(DP$76="Commentary Required","Commentary Required",IF(ABS(INDIRECT("B.G.TR.2."&amp;DP$75&amp;"!T97")-SUM(DP16,DP19))&lt;=DP$79,"OK","Commentary Required")))</f>
        <v>OK</v>
      </c>
      <c r="DQ78" s="173" t="str">
        <f ca="1">IF(DQ$76="N/A","OK",IF(DQ$76="Commentary Required","Commentary Required",IF(ABS(INDIRECT("B.G.TR.2."&amp;DQ$75&amp;"!T97")-SUM(DQ16,DQ19))&lt;=DQ$79,"OK","Commentary Required")))</f>
        <v>OK</v>
      </c>
      <c r="DR78" s="173" t="str">
        <f ca="1">IF(DR$76="N/A","OK",IF(DR$76="Commentary Required","Commentary Required",IF(ABS(INDIRECT("B.G.TR.2."&amp;DR$75&amp;"!T97")-SUM(DR17:DT17,DR20:DT20))&lt;=DR$79,"OK","Commentary Required")))</f>
        <v>OK</v>
      </c>
      <c r="DS78" s="175"/>
      <c r="DT78" s="175"/>
      <c r="DU78" s="173" t="str">
        <f t="shared" ref="DU78:DZ78" ca="1" si="70">IF(DU$76="N/A","OK",IF(DU$76="Commentary Required","Commentary Required",IF(ABS(INDIRECT("B.G.TR.2."&amp;DU$75&amp;"!T97")-SUM(DU16,DU19))&lt;=DU$79,"OK","Commentary Required")))</f>
        <v>OK</v>
      </c>
      <c r="DV78" s="173" t="str">
        <f t="shared" ca="1" si="70"/>
        <v>OK</v>
      </c>
      <c r="DW78" s="173" t="str">
        <f t="shared" ca="1" si="70"/>
        <v>OK</v>
      </c>
      <c r="DX78" s="173" t="str">
        <f t="shared" ca="1" si="70"/>
        <v>OK</v>
      </c>
      <c r="DY78" s="173" t="str">
        <f t="shared" ca="1" si="70"/>
        <v>OK</v>
      </c>
      <c r="DZ78" s="173" t="str">
        <f t="shared" ca="1" si="70"/>
        <v>OK</v>
      </c>
      <c r="EA78" s="175"/>
      <c r="EB78" s="173" t="str">
        <f t="shared" ref="EB78:EL78" ca="1" si="71">IF(EB$76="N/A","OK",IF(EB$76="Commentary Required","Commentary Required",IF(ABS(INDIRECT("B.G.TR.2."&amp;EB$75&amp;"!T97")-SUM(EB16,EB19))&lt;=EB$79,"OK","Commentary Required")))</f>
        <v>OK</v>
      </c>
      <c r="EC78" s="173" t="str">
        <f t="shared" ca="1" si="71"/>
        <v>OK</v>
      </c>
      <c r="ED78" s="173" t="str">
        <f t="shared" ca="1" si="71"/>
        <v>OK</v>
      </c>
      <c r="EE78" s="173" t="str">
        <f t="shared" ca="1" si="71"/>
        <v>OK</v>
      </c>
      <c r="EF78" s="173" t="str">
        <f t="shared" ca="1" si="71"/>
        <v>OK</v>
      </c>
      <c r="EG78" s="173" t="str">
        <f t="shared" ca="1" si="71"/>
        <v>OK</v>
      </c>
      <c r="EH78" s="173" t="str">
        <f t="shared" ca="1" si="71"/>
        <v>OK</v>
      </c>
      <c r="EI78" s="173" t="str">
        <f t="shared" ca="1" si="71"/>
        <v>OK</v>
      </c>
      <c r="EJ78" s="173" t="str">
        <f t="shared" ca="1" si="71"/>
        <v>OK</v>
      </c>
      <c r="EK78" s="173" t="str">
        <f t="shared" ca="1" si="71"/>
        <v>OK</v>
      </c>
      <c r="EL78" s="173" t="str">
        <f t="shared" ca="1" si="71"/>
        <v>OK</v>
      </c>
      <c r="EM78" s="175"/>
      <c r="EN78" s="173" t="str">
        <f ca="1">IF(EN$76="N/A","OK",IF(EN$76="Commentary Required","Commentary Required",IF(ABS(INDIRECT("B.G.TR.2."&amp;EN$75&amp;"!T97")-SUM(EN16,EN19))&lt;=EN$79,"OK","Commentary Required")))</f>
        <v>OK</v>
      </c>
      <c r="EO78" s="173" t="str">
        <f ca="1">IF(EO$76="N/A","OK",IF(EO$76="Commentary Required","Commentary Required",IF(ABS(INDIRECT("B.G.TR.2."&amp;EO$75&amp;"!T97")-SUM(EO16,EO19))&lt;=EO$79,"OK","Commentary Required")))</f>
        <v>OK</v>
      </c>
      <c r="EP78" s="173" t="str">
        <f ca="1">IF(EP$76="N/A","OK",IF(EP$76="Commentary Required","Commentary Required",IF(ABS(INDIRECT("B.G.TR.2."&amp;EP$75&amp;"!T97")-SUM(EP17:ER17,EP20:ER20))&lt;=EP$79,"OK","Commentary Required")))</f>
        <v>OK</v>
      </c>
      <c r="EQ78" s="175"/>
      <c r="ER78" s="175"/>
      <c r="ES78" s="173" t="str">
        <f t="shared" ref="ES78:EX78" ca="1" si="72">IF(ES$76="N/A","OK",IF(ES$76="Commentary Required","Commentary Required",IF(ABS(INDIRECT("B.G.TR.2."&amp;ES$75&amp;"!T97")-SUM(ES16,ES19))&lt;=ES$79,"OK","Commentary Required")))</f>
        <v>OK</v>
      </c>
      <c r="ET78" s="173" t="str">
        <f t="shared" ca="1" si="72"/>
        <v>OK</v>
      </c>
      <c r="EU78" s="173" t="str">
        <f t="shared" ca="1" si="72"/>
        <v>OK</v>
      </c>
      <c r="EV78" s="173" t="str">
        <f t="shared" ca="1" si="72"/>
        <v>OK</v>
      </c>
      <c r="EW78" s="173" t="str">
        <f t="shared" ca="1" si="72"/>
        <v>OK</v>
      </c>
      <c r="EX78" s="173" t="str">
        <f t="shared" ca="1" si="72"/>
        <v>OK</v>
      </c>
      <c r="EY78" s="171"/>
      <c r="EZ78" s="171"/>
    </row>
    <row r="79" spans="2:157" ht="14.65" customHeight="1">
      <c r="B79" s="363" t="s">
        <v>194</v>
      </c>
      <c r="C79" s="177"/>
      <c r="D79" s="172"/>
      <c r="E79" s="171"/>
      <c r="F79" s="171"/>
      <c r="G79" s="171"/>
      <c r="H79" s="171"/>
      <c r="I79" s="171"/>
      <c r="J79" s="171"/>
      <c r="K79" s="171"/>
      <c r="L79" s="171"/>
      <c r="M79" s="171"/>
      <c r="N79" s="171"/>
      <c r="O79" s="171"/>
      <c r="P79" s="171"/>
      <c r="Q79" s="171"/>
      <c r="R79" s="171"/>
      <c r="S79" s="171"/>
      <c r="T79" s="171"/>
      <c r="U79" s="171"/>
      <c r="V79" s="171"/>
      <c r="W79" s="171"/>
      <c r="X79" s="171"/>
      <c r="Y79" s="171"/>
      <c r="Z79" s="171"/>
      <c r="AA79" s="171"/>
      <c r="AB79" s="171"/>
      <c r="AC79" s="171"/>
      <c r="AD79" s="171"/>
      <c r="AE79" s="171"/>
      <c r="AF79" s="119">
        <v>1</v>
      </c>
      <c r="AG79" s="119">
        <v>1</v>
      </c>
      <c r="AH79" s="119">
        <v>1</v>
      </c>
      <c r="AI79" s="119">
        <v>1</v>
      </c>
      <c r="AJ79" s="119">
        <v>1</v>
      </c>
      <c r="AK79" s="119">
        <v>1</v>
      </c>
      <c r="AL79" s="119">
        <v>1</v>
      </c>
      <c r="AM79" s="119">
        <v>1</v>
      </c>
      <c r="AN79" s="119">
        <v>1</v>
      </c>
      <c r="AO79" s="119">
        <v>1</v>
      </c>
      <c r="AP79" s="119">
        <v>1</v>
      </c>
      <c r="AQ79" s="172"/>
      <c r="AR79" s="119">
        <v>1</v>
      </c>
      <c r="AS79" s="119">
        <v>1</v>
      </c>
      <c r="AT79" s="119">
        <v>1</v>
      </c>
      <c r="AU79" s="172"/>
      <c r="AV79" s="172"/>
      <c r="AW79" s="119">
        <v>1</v>
      </c>
      <c r="AX79" s="119">
        <v>1</v>
      </c>
      <c r="AY79" s="119">
        <v>1</v>
      </c>
      <c r="AZ79" s="119">
        <v>1</v>
      </c>
      <c r="BA79" s="119">
        <v>1</v>
      </c>
      <c r="BB79" s="119">
        <v>1</v>
      </c>
      <c r="BC79" s="172"/>
      <c r="BD79" s="119">
        <v>1</v>
      </c>
      <c r="BE79" s="119">
        <v>1</v>
      </c>
      <c r="BF79" s="119">
        <v>1</v>
      </c>
      <c r="BG79" s="119">
        <v>1</v>
      </c>
      <c r="BH79" s="119">
        <v>1</v>
      </c>
      <c r="BI79" s="119">
        <v>1</v>
      </c>
      <c r="BJ79" s="119">
        <v>1</v>
      </c>
      <c r="BK79" s="119">
        <v>1</v>
      </c>
      <c r="BL79" s="119">
        <v>1</v>
      </c>
      <c r="BM79" s="119">
        <v>1</v>
      </c>
      <c r="BN79" s="119">
        <v>1</v>
      </c>
      <c r="BO79" s="172"/>
      <c r="BP79" s="119">
        <v>1</v>
      </c>
      <c r="BQ79" s="119">
        <v>1</v>
      </c>
      <c r="BR79" s="119">
        <v>1</v>
      </c>
      <c r="BS79" s="172"/>
      <c r="BT79" s="172"/>
      <c r="BU79" s="119">
        <v>1</v>
      </c>
      <c r="BV79" s="119">
        <v>1</v>
      </c>
      <c r="BW79" s="119">
        <v>1</v>
      </c>
      <c r="BX79" s="119">
        <v>1</v>
      </c>
      <c r="BY79" s="119">
        <v>1</v>
      </c>
      <c r="BZ79" s="119">
        <v>1</v>
      </c>
      <c r="CA79" s="172"/>
      <c r="CB79" s="172"/>
      <c r="CC79" s="172"/>
      <c r="CD79" s="172"/>
      <c r="CE79" s="172"/>
      <c r="CF79" s="172"/>
      <c r="CG79" s="172"/>
      <c r="CH79" s="172"/>
      <c r="CI79" s="172"/>
      <c r="CJ79" s="172"/>
      <c r="CK79" s="172"/>
      <c r="CL79" s="172"/>
      <c r="CM79" s="172"/>
      <c r="CN79" s="172"/>
      <c r="CO79" s="172"/>
      <c r="CP79" s="172"/>
      <c r="CQ79" s="172"/>
      <c r="CR79" s="172"/>
      <c r="CS79" s="172"/>
      <c r="CT79" s="172"/>
      <c r="CU79" s="172"/>
      <c r="CV79" s="172"/>
      <c r="CW79" s="172"/>
      <c r="CX79" s="172"/>
      <c r="CY79" s="172"/>
      <c r="CZ79" s="172"/>
      <c r="DA79" s="172"/>
      <c r="DB79" s="172"/>
      <c r="DC79" s="172"/>
      <c r="DD79" s="119">
        <v>1</v>
      </c>
      <c r="DE79" s="119">
        <v>1</v>
      </c>
      <c r="DF79" s="119">
        <v>1</v>
      </c>
      <c r="DG79" s="119">
        <v>1</v>
      </c>
      <c r="DH79" s="119">
        <v>1</v>
      </c>
      <c r="DI79" s="119">
        <v>1</v>
      </c>
      <c r="DJ79" s="119">
        <v>1</v>
      </c>
      <c r="DK79" s="119">
        <v>1</v>
      </c>
      <c r="DL79" s="119">
        <v>1</v>
      </c>
      <c r="DM79" s="119">
        <v>1</v>
      </c>
      <c r="DN79" s="119">
        <v>1</v>
      </c>
      <c r="DO79" s="172"/>
      <c r="DP79" s="119">
        <v>1</v>
      </c>
      <c r="DQ79" s="119">
        <v>1</v>
      </c>
      <c r="DR79" s="119">
        <v>1</v>
      </c>
      <c r="DS79" s="172"/>
      <c r="DT79" s="172"/>
      <c r="DU79" s="119">
        <v>1</v>
      </c>
      <c r="DV79" s="119">
        <v>1</v>
      </c>
      <c r="DW79" s="119">
        <v>1</v>
      </c>
      <c r="DX79" s="119">
        <v>1</v>
      </c>
      <c r="DY79" s="119">
        <v>1</v>
      </c>
      <c r="DZ79" s="119">
        <v>1</v>
      </c>
      <c r="EA79" s="172"/>
      <c r="EB79" s="119">
        <v>1</v>
      </c>
      <c r="EC79" s="119">
        <v>1</v>
      </c>
      <c r="ED79" s="119">
        <v>1</v>
      </c>
      <c r="EE79" s="119">
        <v>1</v>
      </c>
      <c r="EF79" s="119">
        <v>1</v>
      </c>
      <c r="EG79" s="119">
        <v>1</v>
      </c>
      <c r="EH79" s="119">
        <v>1</v>
      </c>
      <c r="EI79" s="119">
        <v>1</v>
      </c>
      <c r="EJ79" s="119">
        <v>1</v>
      </c>
      <c r="EK79" s="119">
        <v>1</v>
      </c>
      <c r="EL79" s="119">
        <v>1</v>
      </c>
      <c r="EM79" s="172"/>
      <c r="EN79" s="119">
        <v>1</v>
      </c>
      <c r="EO79" s="119">
        <v>1</v>
      </c>
      <c r="EP79" s="119">
        <v>1</v>
      </c>
      <c r="EQ79" s="172"/>
      <c r="ER79" s="172"/>
      <c r="ES79" s="119">
        <v>1</v>
      </c>
      <c r="ET79" s="119">
        <v>1</v>
      </c>
      <c r="EU79" s="119">
        <v>1</v>
      </c>
      <c r="EV79" s="119">
        <v>1</v>
      </c>
      <c r="EW79" s="119">
        <v>1</v>
      </c>
      <c r="EX79" s="119">
        <v>1</v>
      </c>
      <c r="EY79" s="171"/>
      <c r="EZ79" s="171"/>
    </row>
    <row r="80" spans="2:157" ht="14.65" customHeight="1">
      <c r="B80" s="363" t="s">
        <v>195</v>
      </c>
      <c r="C80" s="178"/>
      <c r="D80" s="184"/>
      <c r="E80" s="185"/>
      <c r="F80" s="185"/>
      <c r="G80" s="185"/>
      <c r="H80" s="185"/>
      <c r="I80" s="185"/>
      <c r="J80" s="185"/>
      <c r="K80" s="185"/>
      <c r="L80" s="185"/>
      <c r="M80" s="185"/>
      <c r="N80" s="185"/>
      <c r="O80" s="185"/>
      <c r="P80" s="185"/>
      <c r="Q80" s="185"/>
      <c r="R80" s="185"/>
      <c r="S80" s="185"/>
      <c r="T80" s="185"/>
      <c r="U80" s="185"/>
      <c r="V80" s="185"/>
      <c r="W80" s="185"/>
      <c r="X80" s="185"/>
      <c r="Y80" s="185"/>
      <c r="Z80" s="185"/>
      <c r="AA80" s="185"/>
      <c r="AB80" s="185"/>
      <c r="AC80" s="185"/>
      <c r="AD80" s="185"/>
      <c r="AE80" s="185"/>
      <c r="AF80" s="380"/>
      <c r="AG80" s="380"/>
      <c r="AH80" s="380"/>
      <c r="AI80" s="380"/>
      <c r="AJ80" s="380"/>
      <c r="AK80" s="380"/>
      <c r="AL80" s="380"/>
      <c r="AM80" s="380"/>
      <c r="AN80" s="380"/>
      <c r="AO80" s="380"/>
      <c r="AP80" s="380"/>
      <c r="AQ80" s="180"/>
      <c r="AR80" s="380"/>
      <c r="AS80" s="380"/>
      <c r="AT80" s="380"/>
      <c r="AU80" s="180"/>
      <c r="AV80" s="180"/>
      <c r="AW80" s="380"/>
      <c r="AX80" s="380"/>
      <c r="AY80" s="380"/>
      <c r="AZ80" s="380"/>
      <c r="BA80" s="380"/>
      <c r="BB80" s="380"/>
      <c r="BC80" s="180"/>
      <c r="BD80" s="380"/>
      <c r="BE80" s="380"/>
      <c r="BF80" s="380"/>
      <c r="BG80" s="380"/>
      <c r="BH80" s="380"/>
      <c r="BI80" s="380"/>
      <c r="BJ80" s="380"/>
      <c r="BK80" s="380"/>
      <c r="BL80" s="380"/>
      <c r="BM80" s="380"/>
      <c r="BN80" s="380"/>
      <c r="BO80" s="180"/>
      <c r="BP80" s="380"/>
      <c r="BQ80" s="380"/>
      <c r="BR80" s="380"/>
      <c r="BS80" s="180"/>
      <c r="BT80" s="180"/>
      <c r="BU80" s="380"/>
      <c r="BV80" s="380"/>
      <c r="BW80" s="380"/>
      <c r="BX80" s="380"/>
      <c r="BY80" s="380"/>
      <c r="BZ80" s="380"/>
      <c r="CA80" s="180"/>
      <c r="CB80" s="180"/>
      <c r="CC80" s="180"/>
      <c r="CD80" s="180"/>
      <c r="CE80" s="180"/>
      <c r="CF80" s="180"/>
      <c r="CG80" s="180"/>
      <c r="CH80" s="180"/>
      <c r="CI80" s="180"/>
      <c r="CJ80" s="180"/>
      <c r="CK80" s="180"/>
      <c r="CL80" s="180"/>
      <c r="CM80" s="180"/>
      <c r="CN80" s="180"/>
      <c r="CO80" s="180"/>
      <c r="CP80" s="180"/>
      <c r="CQ80" s="180"/>
      <c r="CR80" s="180"/>
      <c r="CS80" s="180"/>
      <c r="CT80" s="180"/>
      <c r="CU80" s="180"/>
      <c r="CV80" s="180"/>
      <c r="CW80" s="180"/>
      <c r="CX80" s="180"/>
      <c r="CY80" s="180"/>
      <c r="CZ80" s="180"/>
      <c r="DA80" s="180"/>
      <c r="DB80" s="180"/>
      <c r="DC80" s="180"/>
      <c r="DD80" s="380"/>
      <c r="DE80" s="380"/>
      <c r="DF80" s="380"/>
      <c r="DG80" s="380"/>
      <c r="DH80" s="380"/>
      <c r="DI80" s="380"/>
      <c r="DJ80" s="380"/>
      <c r="DK80" s="380"/>
      <c r="DL80" s="380"/>
      <c r="DM80" s="380"/>
      <c r="DN80" s="380"/>
      <c r="DO80" s="180"/>
      <c r="DP80" s="380"/>
      <c r="DQ80" s="380"/>
      <c r="DR80" s="380"/>
      <c r="DS80" s="180"/>
      <c r="DT80" s="180"/>
      <c r="DU80" s="380"/>
      <c r="DV80" s="380"/>
      <c r="DW80" s="380"/>
      <c r="DX80" s="380"/>
      <c r="DY80" s="380"/>
      <c r="DZ80" s="380"/>
      <c r="EA80" s="180"/>
      <c r="EB80" s="380"/>
      <c r="EC80" s="380"/>
      <c r="ED80" s="380"/>
      <c r="EE80" s="380"/>
      <c r="EF80" s="380"/>
      <c r="EG80" s="380"/>
      <c r="EH80" s="380"/>
      <c r="EI80" s="380"/>
      <c r="EJ80" s="380"/>
      <c r="EK80" s="380"/>
      <c r="EL80" s="380"/>
      <c r="EM80" s="180"/>
      <c r="EN80" s="380"/>
      <c r="EO80" s="380"/>
      <c r="EP80" s="380"/>
      <c r="EQ80" s="180"/>
      <c r="ER80" s="180"/>
      <c r="ES80" s="380"/>
      <c r="ET80" s="380"/>
      <c r="EU80" s="380"/>
      <c r="EV80" s="380"/>
      <c r="EW80" s="380"/>
      <c r="EX80" s="380"/>
      <c r="EY80" s="179"/>
      <c r="EZ80" s="179"/>
      <c r="FA80" s="52"/>
    </row>
    <row r="81" spans="2:4" ht="14.65" customHeight="1">
      <c r="B81" s="53"/>
      <c r="C81" s="53"/>
      <c r="D81" s="53"/>
    </row>
    <row r="82" spans="2:4" ht="14.65" customHeight="1">
      <c r="B82" s="53" t="s">
        <v>822</v>
      </c>
      <c r="C82" s="53"/>
      <c r="D82" s="53"/>
    </row>
    <row r="83" spans="2:4" ht="14.65" customHeight="1">
      <c r="B83" s="363" t="s">
        <v>823</v>
      </c>
      <c r="C83" s="364"/>
      <c r="D83" s="119" t="str">
        <f>IF(COUNTIFS(D18:EZ18,"&gt;0")&gt;0,"Commentary Required","OK")</f>
        <v>OK</v>
      </c>
    </row>
    <row r="84" spans="2:4" ht="14.65" customHeight="1">
      <c r="B84" s="363" t="s">
        <v>890</v>
      </c>
      <c r="C84" s="364"/>
      <c r="D84" s="119" t="str">
        <f>IF(COUNTIFS(D20:EZ20,"&gt;0")&gt;0,"Commentary Required","OK")</f>
        <v>OK</v>
      </c>
    </row>
    <row r="85" spans="2:4" ht="14.65" customHeight="1">
      <c r="B85" s="363" t="s">
        <v>837</v>
      </c>
      <c r="C85" s="364"/>
      <c r="D85" s="119" t="str">
        <f>IF(COUNTIFS(D32:EZ32,"&gt;0")&gt;0,"Commentary Required","OK")</f>
        <v>OK</v>
      </c>
    </row>
    <row r="86" spans="2:4" ht="14.65" customHeight="1">
      <c r="B86" s="363" t="s">
        <v>838</v>
      </c>
      <c r="C86" s="364"/>
      <c r="D86" s="119" t="str">
        <f>IF(COUNTIFS(D33:EZ33,"&gt;0")&gt;0,"Commentary Required","OK")</f>
        <v>OK</v>
      </c>
    </row>
    <row r="87" spans="2:4" ht="14.65" customHeight="1">
      <c r="B87" s="363" t="s">
        <v>840</v>
      </c>
      <c r="C87" s="364"/>
      <c r="D87" s="119" t="str">
        <f>IF(COUNTIFS(D35:EZ35,"&gt;0")&gt;0,"Commentary Required","OK")</f>
        <v>OK</v>
      </c>
    </row>
    <row r="88" spans="2:4" ht="14.65" customHeight="1">
      <c r="B88" s="4" t="s">
        <v>704</v>
      </c>
      <c r="C88" s="364"/>
      <c r="D88" s="119" t="str">
        <f>IF(COUNTIFS(D40:EZ40,"&gt;0")&gt;0,"Commentary Required","OK")</f>
        <v>OK</v>
      </c>
    </row>
    <row r="89" spans="2:4" ht="25.5" customHeight="1">
      <c r="B89" s="363" t="s">
        <v>195</v>
      </c>
      <c r="C89" s="364"/>
      <c r="D89" s="380"/>
    </row>
    <row r="90" spans="2:4" ht="14.65" customHeight="1"/>
    <row r="91" spans="2:4" ht="15" customHeight="1">
      <c r="B91" s="453" t="s">
        <v>977</v>
      </c>
      <c r="C91" s="454" t="str">
        <f>IF(AND('B.G.R.1 GI Results (Total)'!$C$6 = "Direct Insurer",OR(COUNTIFS($AQ$16:$AQ$72,0)&lt;&gt;35,COUNTIFS($BC$16:$BC$72,0)&lt;&gt;35,COUNTIFS($DO$16:$DO$72,0)&lt;&gt;35,COUNTIFS($EA$16:$EA$72,0)&lt;&gt;35)),"Error","OK")</f>
        <v>OK</v>
      </c>
    </row>
    <row r="92" spans="2:4">
      <c r="C92" s="46"/>
    </row>
    <row r="93" spans="2:4">
      <c r="C93" s="46"/>
    </row>
    <row r="94" spans="2:4">
      <c r="C94" s="46"/>
    </row>
    <row r="95" spans="2:4">
      <c r="C95" s="46"/>
    </row>
    <row r="96" spans="2:4">
      <c r="C96" s="46"/>
    </row>
    <row r="97" spans="3:3">
      <c r="C97" s="46"/>
    </row>
    <row r="98" spans="3:3">
      <c r="C98" s="46"/>
    </row>
    <row r="99" spans="3:3">
      <c r="C99" s="46"/>
    </row>
    <row r="100" spans="3:3">
      <c r="C100" s="46"/>
    </row>
    <row r="101" spans="3:3">
      <c r="C101" s="46"/>
    </row>
    <row r="104" spans="3:3">
      <c r="C104" s="46"/>
    </row>
    <row r="105" spans="3:3">
      <c r="C105" s="46"/>
    </row>
    <row r="106" spans="3:3">
      <c r="C106" s="46"/>
    </row>
    <row r="107" spans="3:3">
      <c r="C107" s="46"/>
    </row>
    <row r="108" spans="3:3">
      <c r="C108" s="46"/>
    </row>
    <row r="109" spans="3:3">
      <c r="C109" s="46"/>
    </row>
    <row r="110" spans="3:3">
      <c r="C110" s="46"/>
    </row>
    <row r="111" spans="3:3">
      <c r="C111" s="46"/>
    </row>
    <row r="112" spans="3:3">
      <c r="C112" s="46"/>
    </row>
    <row r="113" spans="3:3">
      <c r="C113" s="46"/>
    </row>
    <row r="114" spans="3:3">
      <c r="C114" s="46"/>
    </row>
    <row r="115" spans="3:3">
      <c r="C115" s="46"/>
    </row>
    <row r="116" spans="3:3">
      <c r="C116" s="46"/>
    </row>
    <row r="117" spans="3:3">
      <c r="C117" s="46"/>
    </row>
    <row r="118" spans="3:3">
      <c r="C118" s="46"/>
    </row>
    <row r="119" spans="3:3">
      <c r="C119" s="46"/>
    </row>
    <row r="120" spans="3:3">
      <c r="C120" s="46"/>
    </row>
    <row r="121" spans="3:3">
      <c r="C121" s="46"/>
    </row>
    <row r="122" spans="3:3">
      <c r="C122" s="46"/>
    </row>
    <row r="123" spans="3:3">
      <c r="C123" s="46"/>
    </row>
    <row r="124" spans="3:3">
      <c r="C124" s="46"/>
    </row>
    <row r="125" spans="3:3">
      <c r="C125" s="46"/>
    </row>
    <row r="126" spans="3:3">
      <c r="C126" s="46"/>
    </row>
    <row r="127" spans="3:3">
      <c r="C127" s="46"/>
    </row>
    <row r="128" spans="3:3">
      <c r="C128" s="46"/>
    </row>
    <row r="129" spans="3:3">
      <c r="C129" s="46"/>
    </row>
    <row r="130" spans="3:3">
      <c r="C130" s="46"/>
    </row>
    <row r="131" spans="3:3">
      <c r="C131" s="46"/>
    </row>
    <row r="132" spans="3:3">
      <c r="C132" s="46"/>
    </row>
    <row r="133" spans="3:3">
      <c r="C133" s="46"/>
    </row>
    <row r="134" spans="3:3">
      <c r="C134" s="46"/>
    </row>
    <row r="135" spans="3:3">
      <c r="C135" s="46"/>
    </row>
    <row r="136" spans="3:3">
      <c r="C136" s="46"/>
    </row>
    <row r="137" spans="3:3">
      <c r="C137" s="46"/>
    </row>
    <row r="138" spans="3:3">
      <c r="C138" s="46"/>
    </row>
    <row r="139" spans="3:3">
      <c r="C139" s="46"/>
    </row>
    <row r="140" spans="3:3">
      <c r="C140" s="46"/>
    </row>
    <row r="141" spans="3:3">
      <c r="C141" s="46"/>
    </row>
    <row r="142" spans="3:3">
      <c r="C142" s="46"/>
    </row>
    <row r="143" spans="3:3">
      <c r="C143" s="46"/>
    </row>
  </sheetData>
  <sheetProtection insertHyperlinks="0"/>
  <mergeCells count="327">
    <mergeCell ref="EV57:EW57"/>
    <mergeCell ref="EX57:EX58"/>
    <mergeCell ref="EY57:EY58"/>
    <mergeCell ref="EN57:EN58"/>
    <mergeCell ref="EO57:EO58"/>
    <mergeCell ref="EP57:ER57"/>
    <mergeCell ref="ES57:ES58"/>
    <mergeCell ref="ET57:ET58"/>
    <mergeCell ref="EU57:EU58"/>
    <mergeCell ref="EG57:EG58"/>
    <mergeCell ref="EH57:EH58"/>
    <mergeCell ref="EI57:EI58"/>
    <mergeCell ref="EJ57:EK57"/>
    <mergeCell ref="EL57:EL58"/>
    <mergeCell ref="EM57:EM58"/>
    <mergeCell ref="DX57:DY57"/>
    <mergeCell ref="DZ57:DZ58"/>
    <mergeCell ref="EA57:EA58"/>
    <mergeCell ref="EB57:EB58"/>
    <mergeCell ref="EC57:EC58"/>
    <mergeCell ref="ED57:EF57"/>
    <mergeCell ref="DP57:DP58"/>
    <mergeCell ref="DQ57:DQ58"/>
    <mergeCell ref="DR57:DT57"/>
    <mergeCell ref="DU57:DU58"/>
    <mergeCell ref="DV57:DV58"/>
    <mergeCell ref="DW57:DW58"/>
    <mergeCell ref="DI57:DI58"/>
    <mergeCell ref="DJ57:DJ58"/>
    <mergeCell ref="DK57:DK58"/>
    <mergeCell ref="DL57:DM57"/>
    <mergeCell ref="DN57:DN58"/>
    <mergeCell ref="DO57:DO58"/>
    <mergeCell ref="CX57:CY57"/>
    <mergeCell ref="CZ57:DB57"/>
    <mergeCell ref="DC57:DC58"/>
    <mergeCell ref="DD57:DD58"/>
    <mergeCell ref="DE57:DE58"/>
    <mergeCell ref="DF57:DH57"/>
    <mergeCell ref="CM57:CM58"/>
    <mergeCell ref="CN57:CP57"/>
    <mergeCell ref="CQ57:CQ58"/>
    <mergeCell ref="CR57:CR58"/>
    <mergeCell ref="CS57:CT57"/>
    <mergeCell ref="CU57:CW57"/>
    <mergeCell ref="BZ57:BZ58"/>
    <mergeCell ref="CA57:CA58"/>
    <mergeCell ref="CB57:CE57"/>
    <mergeCell ref="CF57:CG57"/>
    <mergeCell ref="CH57:CH58"/>
    <mergeCell ref="CI57:CL57"/>
    <mergeCell ref="BQ57:BQ58"/>
    <mergeCell ref="BR57:BT57"/>
    <mergeCell ref="BU57:BU58"/>
    <mergeCell ref="BV57:BV58"/>
    <mergeCell ref="BW57:BW58"/>
    <mergeCell ref="BX57:BY57"/>
    <mergeCell ref="BJ57:BJ58"/>
    <mergeCell ref="BK57:BK58"/>
    <mergeCell ref="BL57:BM57"/>
    <mergeCell ref="BN57:BN58"/>
    <mergeCell ref="BO57:BO58"/>
    <mergeCell ref="BP57:BP58"/>
    <mergeCell ref="BB57:BB58"/>
    <mergeCell ref="BC57:BC58"/>
    <mergeCell ref="BD57:BD58"/>
    <mergeCell ref="BE57:BE58"/>
    <mergeCell ref="BF57:BH57"/>
    <mergeCell ref="BI57:BI58"/>
    <mergeCell ref="AX57:AX58"/>
    <mergeCell ref="AY57:AY58"/>
    <mergeCell ref="AZ57:BA57"/>
    <mergeCell ref="AL57:AL58"/>
    <mergeCell ref="AM57:AM58"/>
    <mergeCell ref="AN57:AO57"/>
    <mergeCell ref="AP57:AP58"/>
    <mergeCell ref="AQ57:AQ58"/>
    <mergeCell ref="AR57:AR58"/>
    <mergeCell ref="DP56:EA56"/>
    <mergeCell ref="EB56:EM56"/>
    <mergeCell ref="EN56:EY56"/>
    <mergeCell ref="EZ56:EZ58"/>
    <mergeCell ref="D57:G57"/>
    <mergeCell ref="H57:I57"/>
    <mergeCell ref="J57:J58"/>
    <mergeCell ref="K57:N57"/>
    <mergeCell ref="O57:O58"/>
    <mergeCell ref="AB57:AD57"/>
    <mergeCell ref="AE57:AE58"/>
    <mergeCell ref="AF57:AF58"/>
    <mergeCell ref="AG57:AG58"/>
    <mergeCell ref="AH57:AJ57"/>
    <mergeCell ref="AK57:AK58"/>
    <mergeCell ref="P57:R57"/>
    <mergeCell ref="S57:S58"/>
    <mergeCell ref="T57:T58"/>
    <mergeCell ref="U57:V57"/>
    <mergeCell ref="W57:Y57"/>
    <mergeCell ref="Z57:AA57"/>
    <mergeCell ref="AS57:AS58"/>
    <mergeCell ref="AT57:AV57"/>
    <mergeCell ref="AW57:AW58"/>
    <mergeCell ref="EY28:EY29"/>
    <mergeCell ref="B55:C55"/>
    <mergeCell ref="B56:C59"/>
    <mergeCell ref="D56:AE56"/>
    <mergeCell ref="AF56:AQ56"/>
    <mergeCell ref="AR56:BC56"/>
    <mergeCell ref="BD56:BO56"/>
    <mergeCell ref="BP56:CA56"/>
    <mergeCell ref="CB56:DC56"/>
    <mergeCell ref="EN28:EN29"/>
    <mergeCell ref="EO28:EO29"/>
    <mergeCell ref="EP28:ER28"/>
    <mergeCell ref="ES28:ES29"/>
    <mergeCell ref="ET28:ET29"/>
    <mergeCell ref="EU28:EU29"/>
    <mergeCell ref="ED28:EF28"/>
    <mergeCell ref="EG28:EG29"/>
    <mergeCell ref="EH28:EH29"/>
    <mergeCell ref="EI28:EI29"/>
    <mergeCell ref="EJ28:EK28"/>
    <mergeCell ref="EM28:EM29"/>
    <mergeCell ref="DV28:DV29"/>
    <mergeCell ref="DW28:DW29"/>
    <mergeCell ref="DD56:DO56"/>
    <mergeCell ref="EB28:EB29"/>
    <mergeCell ref="EC28:EC29"/>
    <mergeCell ref="DL28:DM28"/>
    <mergeCell ref="DO28:DO29"/>
    <mergeCell ref="DP28:DP29"/>
    <mergeCell ref="DQ28:DQ29"/>
    <mergeCell ref="DR28:DT28"/>
    <mergeCell ref="DU28:DU29"/>
    <mergeCell ref="EV28:EW28"/>
    <mergeCell ref="BW28:BW29"/>
    <mergeCell ref="BX28:BY28"/>
    <mergeCell ref="CA28:CA29"/>
    <mergeCell ref="CB28:CE28"/>
    <mergeCell ref="CF28:CG28"/>
    <mergeCell ref="CH28:CH29"/>
    <mergeCell ref="BO28:BO29"/>
    <mergeCell ref="BP28:BP29"/>
    <mergeCell ref="BQ28:BQ29"/>
    <mergeCell ref="BR28:BT28"/>
    <mergeCell ref="BU28:BU29"/>
    <mergeCell ref="BV28:BV29"/>
    <mergeCell ref="BE28:BE29"/>
    <mergeCell ref="BF28:BH28"/>
    <mergeCell ref="BI28:BI29"/>
    <mergeCell ref="BJ28:BJ29"/>
    <mergeCell ref="BK28:BK29"/>
    <mergeCell ref="BL28:BM28"/>
    <mergeCell ref="AW28:AW29"/>
    <mergeCell ref="AX28:AX29"/>
    <mergeCell ref="AY28:AY29"/>
    <mergeCell ref="AZ28:BA28"/>
    <mergeCell ref="BC28:BC29"/>
    <mergeCell ref="BD28:BD29"/>
    <mergeCell ref="AM28:AM29"/>
    <mergeCell ref="AN28:AO28"/>
    <mergeCell ref="AQ28:AQ29"/>
    <mergeCell ref="AR28:AR29"/>
    <mergeCell ref="AS28:AS29"/>
    <mergeCell ref="AT28:AV28"/>
    <mergeCell ref="AE28:AE29"/>
    <mergeCell ref="AF28:AF29"/>
    <mergeCell ref="AG28:AG29"/>
    <mergeCell ref="AH28:AJ28"/>
    <mergeCell ref="AK28:AK29"/>
    <mergeCell ref="AL28:AL29"/>
    <mergeCell ref="S28:S29"/>
    <mergeCell ref="T28:T29"/>
    <mergeCell ref="U28:V28"/>
    <mergeCell ref="W28:Y28"/>
    <mergeCell ref="Z28:AA28"/>
    <mergeCell ref="AB28:AD28"/>
    <mergeCell ref="D28:G28"/>
    <mergeCell ref="H28:I28"/>
    <mergeCell ref="J28:J29"/>
    <mergeCell ref="K28:N28"/>
    <mergeCell ref="O28:O29"/>
    <mergeCell ref="P28:R28"/>
    <mergeCell ref="CB27:DC27"/>
    <mergeCell ref="DD27:DO27"/>
    <mergeCell ref="DP27:EA27"/>
    <mergeCell ref="EB27:EM27"/>
    <mergeCell ref="EN27:EY27"/>
    <mergeCell ref="EZ27:EZ29"/>
    <mergeCell ref="CI28:CL28"/>
    <mergeCell ref="CM28:CM29"/>
    <mergeCell ref="CN28:CP28"/>
    <mergeCell ref="CQ28:CQ29"/>
    <mergeCell ref="DD28:DD29"/>
    <mergeCell ref="DE28:DE29"/>
    <mergeCell ref="DF28:DH28"/>
    <mergeCell ref="DI28:DI29"/>
    <mergeCell ref="DJ28:DJ29"/>
    <mergeCell ref="DK28:DK29"/>
    <mergeCell ref="CR28:CR29"/>
    <mergeCell ref="CS28:CT28"/>
    <mergeCell ref="CU28:CW28"/>
    <mergeCell ref="CX28:CY28"/>
    <mergeCell ref="CZ28:DB28"/>
    <mergeCell ref="DC28:DC29"/>
    <mergeCell ref="DX28:DY28"/>
    <mergeCell ref="EA28:EA29"/>
    <mergeCell ref="EV13:EW13"/>
    <mergeCell ref="EX13:EX14"/>
    <mergeCell ref="EY13:EY14"/>
    <mergeCell ref="B26:C26"/>
    <mergeCell ref="B27:C30"/>
    <mergeCell ref="D27:AE27"/>
    <mergeCell ref="AF27:AQ27"/>
    <mergeCell ref="AR27:BC27"/>
    <mergeCell ref="BD27:BO27"/>
    <mergeCell ref="BP27:CA27"/>
    <mergeCell ref="EN13:EN14"/>
    <mergeCell ref="EO13:EO14"/>
    <mergeCell ref="EP13:ER13"/>
    <mergeCell ref="ES13:ES14"/>
    <mergeCell ref="ET13:ET14"/>
    <mergeCell ref="EU13:EU14"/>
    <mergeCell ref="EG13:EG14"/>
    <mergeCell ref="EH13:EH14"/>
    <mergeCell ref="EI13:EI14"/>
    <mergeCell ref="EJ13:EK13"/>
    <mergeCell ref="EL13:EL14"/>
    <mergeCell ref="EM13:EM14"/>
    <mergeCell ref="DX13:DY13"/>
    <mergeCell ref="DZ13:DZ14"/>
    <mergeCell ref="EA13:EA14"/>
    <mergeCell ref="EB13:EB14"/>
    <mergeCell ref="EC13:EC14"/>
    <mergeCell ref="ED13:EF13"/>
    <mergeCell ref="DP13:DP14"/>
    <mergeCell ref="DQ13:DQ14"/>
    <mergeCell ref="DR13:DT13"/>
    <mergeCell ref="DU13:DU14"/>
    <mergeCell ref="DV13:DV14"/>
    <mergeCell ref="DW13:DW14"/>
    <mergeCell ref="DI13:DI14"/>
    <mergeCell ref="DJ13:DJ14"/>
    <mergeCell ref="DK13:DK14"/>
    <mergeCell ref="DL13:DM13"/>
    <mergeCell ref="DN13:DN14"/>
    <mergeCell ref="DO13:DO14"/>
    <mergeCell ref="CX13:CY13"/>
    <mergeCell ref="CZ13:DB13"/>
    <mergeCell ref="DC13:DC14"/>
    <mergeCell ref="DD13:DD14"/>
    <mergeCell ref="DE13:DE14"/>
    <mergeCell ref="DF13:DH13"/>
    <mergeCell ref="CM13:CM14"/>
    <mergeCell ref="CN13:CP13"/>
    <mergeCell ref="CQ13:CQ14"/>
    <mergeCell ref="CR13:CR14"/>
    <mergeCell ref="CS13:CT13"/>
    <mergeCell ref="CU13:CW13"/>
    <mergeCell ref="BZ13:BZ14"/>
    <mergeCell ref="CA13:CA14"/>
    <mergeCell ref="CB13:CE13"/>
    <mergeCell ref="CF13:CG13"/>
    <mergeCell ref="CH13:CH14"/>
    <mergeCell ref="CI13:CL13"/>
    <mergeCell ref="BQ13:BQ14"/>
    <mergeCell ref="BR13:BT13"/>
    <mergeCell ref="BU13:BU14"/>
    <mergeCell ref="BV13:BV14"/>
    <mergeCell ref="BW13:BW14"/>
    <mergeCell ref="BX13:BY13"/>
    <mergeCell ref="BJ13:BJ14"/>
    <mergeCell ref="BK13:BK14"/>
    <mergeCell ref="BL13:BM13"/>
    <mergeCell ref="BN13:BN14"/>
    <mergeCell ref="BO13:BO14"/>
    <mergeCell ref="BP13:BP14"/>
    <mergeCell ref="BB13:BB14"/>
    <mergeCell ref="BC13:BC14"/>
    <mergeCell ref="BD13:BD14"/>
    <mergeCell ref="BE13:BE14"/>
    <mergeCell ref="BF13:BH13"/>
    <mergeCell ref="BI13:BI14"/>
    <mergeCell ref="AS13:AS14"/>
    <mergeCell ref="AT13:AV13"/>
    <mergeCell ref="AW13:AW14"/>
    <mergeCell ref="AX13:AX14"/>
    <mergeCell ref="AY13:AY14"/>
    <mergeCell ref="AZ13:BA13"/>
    <mergeCell ref="EB12:EM12"/>
    <mergeCell ref="EN12:EY12"/>
    <mergeCell ref="EZ12:EZ14"/>
    <mergeCell ref="D13:G13"/>
    <mergeCell ref="H13:I13"/>
    <mergeCell ref="J13:J14"/>
    <mergeCell ref="K13:N13"/>
    <mergeCell ref="O13:O14"/>
    <mergeCell ref="P13:R13"/>
    <mergeCell ref="S13:S14"/>
    <mergeCell ref="AR12:BC12"/>
    <mergeCell ref="BD12:BO12"/>
    <mergeCell ref="BP12:CA12"/>
    <mergeCell ref="CB12:DC12"/>
    <mergeCell ref="DD12:DO12"/>
    <mergeCell ref="DP12:EA12"/>
    <mergeCell ref="AL13:AL14"/>
    <mergeCell ref="AM13:AM14"/>
    <mergeCell ref="AN13:AO13"/>
    <mergeCell ref="AP13:AP14"/>
    <mergeCell ref="AQ13:AQ14"/>
    <mergeCell ref="AR13:AR14"/>
    <mergeCell ref="AB13:AD13"/>
    <mergeCell ref="AE13:AE14"/>
    <mergeCell ref="C6:D6"/>
    <mergeCell ref="C7:D7"/>
    <mergeCell ref="B11:C11"/>
    <mergeCell ref="B12:C15"/>
    <mergeCell ref="D12:AE12"/>
    <mergeCell ref="AF12:AQ12"/>
    <mergeCell ref="T13:T14"/>
    <mergeCell ref="U13:V13"/>
    <mergeCell ref="W13:Y13"/>
    <mergeCell ref="Z13:AA13"/>
    <mergeCell ref="AF13:AF14"/>
    <mergeCell ref="AG13:AG14"/>
    <mergeCell ref="AH13:AJ13"/>
    <mergeCell ref="AK13:AK14"/>
  </mergeCells>
  <phoneticPr fontId="37" type="noConversion"/>
  <conditionalFormatting sqref="C91">
    <cfRule type="cellIs" dxfId="17" priority="1" operator="equal">
      <formula>"OK"</formula>
    </cfRule>
    <cfRule type="expression" dxfId="16" priority="2">
      <formula>OR(C91="Error",C91="ERROR")</formula>
    </cfRule>
    <cfRule type="cellIs" dxfId="15" priority="3" operator="equal">
      <formula>"Commentary Required"</formula>
    </cfRule>
  </conditionalFormatting>
  <conditionalFormatting sqref="C76:AE76 C77:EX78">
    <cfRule type="expression" dxfId="14" priority="8">
      <formula>OR(C76="Error",C76="ERROR")</formula>
    </cfRule>
    <cfRule type="cellIs" dxfId="13" priority="9" operator="equal">
      <formula>"Commentary Required"</formula>
    </cfRule>
  </conditionalFormatting>
  <conditionalFormatting sqref="C76:EX78">
    <cfRule type="cellIs" dxfId="12" priority="4" operator="equal">
      <formula>"OK"</formula>
    </cfRule>
  </conditionalFormatting>
  <conditionalFormatting sqref="D83:D88">
    <cfRule type="cellIs" dxfId="11" priority="6" operator="equal">
      <formula>"OK"</formula>
    </cfRule>
    <cfRule type="cellIs" dxfId="10" priority="7" operator="equal">
      <formula>"Commentary Required"</formula>
    </cfRule>
  </conditionalFormatting>
  <conditionalFormatting sqref="AF76:EX76">
    <cfRule type="cellIs" dxfId="9" priority="5" operator="equal">
      <formula>"Commentary Required"</formula>
    </cfRule>
  </conditionalFormatting>
  <dataValidations count="3">
    <dataValidation type="whole" allowBlank="1" showInputMessage="1" showErrorMessage="1" sqref="C7:D7" xr:uid="{A05EB137-B62C-4343-92B3-944BD60A3AB1}">
      <formula1>1900</formula1>
      <formula2>2500</formula2>
    </dataValidation>
    <dataValidation type="list" allowBlank="1" showInputMessage="1" showErrorMessage="1" sqref="D6" xr:uid="{F7B9BEE6-1B40-4E3D-890B-D860C575ADFF}">
      <formula1>"1,2,3,4,5,6,7,8,9,10,11,12"</formula1>
    </dataValidation>
    <dataValidation type="decimal" allowBlank="1" showInputMessage="1" showErrorMessage="1" errorTitle="Error" error="Please enter a number of +/- 11 digits" sqref="EN69:EX72 EB69:EL72 DP69:DZ72 DD69:DN72 BP69:BZ72 BD69:BN72 AR69:BB72 AF69:AP72 EN64:EX67 EB64:EL67 DP64:DZ67 DD64:DN67 BP64:BZ67 BD64:BN67 AR64:BB67 AF64:AP67 EN61:EX62 EB61:EL62 DP61:DZ62 DD61:DN62 BP61:BZ62 BD61:BN62 AR61:BB62 AF61:AP62 EN50:EX50 EB50:EL50 DP50:DZ50 DD50:DN50 BP50:BZ50 BD50:BN50 AR50:BB50 AF50:AP50 EN48:EX48 EB48:EL48 DP48:DZ48 DD48:DN48 BP48:BZ48 BD48:BN48 AR48:BB48 AF48:AP48 EN44:EX46 EB44:EL46 DP44:DZ46 DD44:DN46 BP44:BZ46 BD44:BN46 AR44:BB46 AF44:AP46 EN39:EX42 EB39:EL42 DP39:DZ42 DD39:DN42 BP39:BZ42 BD39:BN42 AR39:BB42 AF39:AP42 EN35:EX37 EB35:EL37 DP35:DZ37 DD35:DN37 BP35:BZ37 BD35:BN37 AR35:BB37 AF35:AP37 EN31:EX33 EB31:EL33 DP31:DZ33 DD31:DN33 BP31:BZ33 BD31:BN33 AR31:BB33 AF31:AP33 EN20:EX21 EB20:EL21 DP20:DZ21 DD20:DN21 BP20:BZ21 BD20:BN21 AR20:BB21 AF20:AP21 EN17:EX18 EB17:EL18 DP17:DZ18 DD17:DN18 BP17:BZ18 BD17:BN18 AR17:BB18 AF17:AP18" xr:uid="{918F75E9-1D32-48BA-A57D-4DF65E36459D}">
      <formula1>-99999999999</formula1>
      <formula2>99999999999</formula2>
    </dataValidation>
  </dataValidations>
  <pageMargins left="0.7" right="0.7" top="0.75" bottom="0.75" header="0.3" footer="0.3"/>
  <pageSetup paperSize="8" scale="35" fitToWidth="6" orientation="landscape" r:id="rId1"/>
  <colBreaks count="3" manualBreakCount="3">
    <brk id="43" max="72" man="1"/>
    <brk id="86" max="72" man="1"/>
    <brk id="131" max="72" man="1"/>
  </colBreaks>
  <drawing r:id="rId2"/>
  <legacyDrawing r:id="rId3"/>
  <controls>
    <mc:AlternateContent xmlns:mc="http://schemas.openxmlformats.org/markup-compatibility/2006">
      <mc:Choice Requires="x14">
        <control shapeId="15361" r:id="rId4" name="BGR1B_Clear_Worksheet">
          <controlPr defaultSize="0" autoLine="0" r:id="rId5">
            <anchor moveWithCells="1">
              <from>
                <xdr:col>4</xdr:col>
                <xdr:colOff>57150</xdr:colOff>
                <xdr:row>2</xdr:row>
                <xdr:rowOff>57150</xdr:rowOff>
              </from>
              <to>
                <xdr:col>5</xdr:col>
                <xdr:colOff>295275</xdr:colOff>
                <xdr:row>4</xdr:row>
                <xdr:rowOff>0</xdr:rowOff>
              </to>
            </anchor>
          </controlPr>
        </control>
      </mc:Choice>
      <mc:Fallback>
        <control shapeId="15361" r:id="rId4" name="BGR1B_Clear_Worksheet"/>
      </mc:Fallback>
    </mc:AlternateContent>
  </control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778A7-C482-426B-A027-EF8F7CDD04A3}">
  <sheetPr codeName="Sheet21">
    <pageSetUpPr fitToPage="1"/>
  </sheetPr>
  <dimension ref="A1:EZ51"/>
  <sheetViews>
    <sheetView showGridLines="0" topLeftCell="C1" zoomScale="80" zoomScaleNormal="80" workbookViewId="0">
      <selection activeCell="C1" sqref="C1"/>
    </sheetView>
  </sheetViews>
  <sheetFormatPr defaultColWidth="8.42578125" defaultRowHeight="14.25"/>
  <cols>
    <col min="1" max="1" width="1.5703125" style="64" hidden="1" customWidth="1"/>
    <col min="2" max="2" width="1.7109375" style="64" hidden="1" customWidth="1"/>
    <col min="3" max="3" width="34.42578125" style="64" customWidth="1"/>
    <col min="4" max="4" width="70.7109375" style="65" customWidth="1"/>
    <col min="5" max="5" width="18" style="64" customWidth="1"/>
    <col min="6" max="26" width="18.42578125" style="64" customWidth="1"/>
    <col min="27" max="16384" width="8.42578125" style="64"/>
  </cols>
  <sheetData>
    <row r="1" spans="1:156" s="41" customFormat="1" ht="15" customHeight="1">
      <c r="A1" s="60"/>
      <c r="B1" s="60"/>
      <c r="C1" s="42" t="s">
        <v>891</v>
      </c>
      <c r="D1" s="329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</row>
    <row r="2" spans="1:156" s="61" customFormat="1" ht="15" customHeight="1">
      <c r="C2" s="199" t="s">
        <v>16</v>
      </c>
      <c r="D2" s="384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385"/>
      <c r="R2" s="385"/>
      <c r="S2" s="385"/>
      <c r="T2" s="385"/>
      <c r="U2" s="385"/>
      <c r="V2" s="385"/>
      <c r="W2" s="386"/>
      <c r="X2" s="386"/>
      <c r="Y2" s="386"/>
    </row>
    <row r="3" spans="1:156" s="61" customFormat="1" ht="15" customHeight="1">
      <c r="C3" s="199" t="s">
        <v>17</v>
      </c>
      <c r="D3" s="387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388"/>
      <c r="R3" s="388"/>
      <c r="S3" s="388"/>
      <c r="T3" s="388"/>
      <c r="U3" s="388"/>
      <c r="V3" s="388"/>
      <c r="W3" s="386"/>
      <c r="X3" s="386"/>
      <c r="Y3" s="386"/>
    </row>
    <row r="4" spans="1:156" s="61" customFormat="1" ht="15" customHeight="1">
      <c r="C4" s="199" t="s">
        <v>18</v>
      </c>
      <c r="D4" s="384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385"/>
      <c r="R4" s="385"/>
      <c r="S4" s="385"/>
      <c r="T4" s="385"/>
      <c r="U4" s="385"/>
      <c r="V4" s="385"/>
      <c r="W4" s="386"/>
      <c r="X4" s="386"/>
      <c r="Y4" s="386"/>
    </row>
    <row r="5" spans="1:156" s="59" customFormat="1" ht="15" customHeight="1">
      <c r="C5" s="389"/>
      <c r="D5" s="390"/>
    </row>
    <row r="6" spans="1:156" s="61" customFormat="1" ht="40.5" customHeight="1">
      <c r="C6" s="391" t="s">
        <v>464</v>
      </c>
      <c r="D6" s="186"/>
      <c r="F6" s="62"/>
      <c r="H6" s="392">
        <v>1</v>
      </c>
      <c r="I6" s="392">
        <v>2</v>
      </c>
      <c r="J6" s="392">
        <v>3</v>
      </c>
      <c r="K6" s="392">
        <v>4</v>
      </c>
      <c r="L6" s="392">
        <v>5</v>
      </c>
      <c r="M6" s="392">
        <v>6</v>
      </c>
      <c r="N6" s="392">
        <v>7</v>
      </c>
      <c r="O6" s="392">
        <v>8</v>
      </c>
      <c r="P6" s="392">
        <v>9</v>
      </c>
      <c r="Q6" s="392">
        <v>10</v>
      </c>
      <c r="R6" s="392">
        <v>11</v>
      </c>
      <c r="S6" s="392">
        <v>12</v>
      </c>
    </row>
    <row r="7" spans="1:156" s="61" customFormat="1" ht="27" customHeight="1">
      <c r="C7" s="393" t="s">
        <v>465</v>
      </c>
      <c r="D7" s="186"/>
      <c r="F7" s="62"/>
      <c r="H7" s="392"/>
      <c r="I7" s="392"/>
      <c r="J7" s="392"/>
      <c r="K7" s="392"/>
      <c r="L7" s="392"/>
    </row>
    <row r="8" spans="1:156" s="59" customFormat="1" ht="15" customHeight="1">
      <c r="D8" s="390"/>
    </row>
    <row r="9" spans="1:156" s="59" customFormat="1" ht="15" customHeight="1">
      <c r="C9" s="394" t="s">
        <v>19</v>
      </c>
      <c r="D9" s="390"/>
    </row>
    <row r="10" spans="1:156" s="59" customFormat="1" ht="15" customHeight="1">
      <c r="C10" s="340" t="s">
        <v>892</v>
      </c>
      <c r="D10" s="368"/>
      <c r="E10" s="368"/>
      <c r="F10" s="368"/>
      <c r="G10" s="368"/>
      <c r="H10" s="368"/>
      <c r="I10" s="368"/>
      <c r="J10" s="368"/>
      <c r="K10" s="368"/>
      <c r="L10" s="368"/>
      <c r="M10" s="368"/>
      <c r="N10" s="368"/>
      <c r="O10" s="368"/>
      <c r="P10" s="368"/>
      <c r="Q10" s="368"/>
      <c r="R10" s="368"/>
      <c r="S10" s="368"/>
      <c r="T10" s="368"/>
      <c r="U10" s="368"/>
      <c r="V10" s="368"/>
      <c r="W10" s="368"/>
      <c r="X10" s="368"/>
      <c r="Y10" s="368"/>
      <c r="Z10" s="368"/>
    </row>
    <row r="11" spans="1:156" s="59" customFormat="1" ht="15" customHeight="1">
      <c r="C11" s="395"/>
      <c r="D11" s="390"/>
    </row>
    <row r="12" spans="1:156" s="59" customFormat="1" ht="27" customHeight="1">
      <c r="C12" s="347" t="s">
        <v>26</v>
      </c>
      <c r="D12" s="573" t="s">
        <v>467</v>
      </c>
      <c r="E12" s="574"/>
      <c r="F12" s="396" t="s">
        <v>28</v>
      </c>
      <c r="G12" s="396" t="s">
        <v>29</v>
      </c>
      <c r="H12" s="396" t="s">
        <v>30</v>
      </c>
      <c r="I12" s="396" t="s">
        <v>31</v>
      </c>
      <c r="J12" s="396" t="s">
        <v>32</v>
      </c>
      <c r="K12" s="396" t="s">
        <v>33</v>
      </c>
      <c r="L12" s="396" t="s">
        <v>34</v>
      </c>
      <c r="M12" s="396" t="s">
        <v>35</v>
      </c>
      <c r="N12" s="396" t="s">
        <v>36</v>
      </c>
      <c r="O12" s="396" t="s">
        <v>37</v>
      </c>
      <c r="P12" s="396" t="s">
        <v>38</v>
      </c>
      <c r="Q12" s="396" t="s">
        <v>39</v>
      </c>
      <c r="R12" s="396" t="s">
        <v>40</v>
      </c>
      <c r="S12" s="396" t="s">
        <v>41</v>
      </c>
      <c r="T12" s="396" t="s">
        <v>42</v>
      </c>
      <c r="U12" s="396" t="s">
        <v>43</v>
      </c>
      <c r="V12" s="396" t="s">
        <v>44</v>
      </c>
      <c r="W12" s="396" t="s">
        <v>45</v>
      </c>
      <c r="X12" s="396" t="s">
        <v>468</v>
      </c>
      <c r="Y12" s="396" t="s">
        <v>469</v>
      </c>
      <c r="Z12" s="396" t="s">
        <v>470</v>
      </c>
    </row>
    <row r="13" spans="1:156" s="59" customFormat="1" ht="25.5">
      <c r="C13" s="397" t="s">
        <v>893</v>
      </c>
      <c r="D13" s="575" t="s">
        <v>894</v>
      </c>
      <c r="E13" s="576"/>
      <c r="F13" s="353" t="s">
        <v>895</v>
      </c>
      <c r="G13" s="353" t="s">
        <v>896</v>
      </c>
      <c r="H13" s="353" t="s">
        <v>897</v>
      </c>
      <c r="I13" s="353" t="s">
        <v>898</v>
      </c>
      <c r="J13" s="353" t="s">
        <v>899</v>
      </c>
      <c r="K13" s="353" t="s">
        <v>900</v>
      </c>
      <c r="L13" s="354" t="s">
        <v>901</v>
      </c>
      <c r="M13" s="353" t="s">
        <v>902</v>
      </c>
      <c r="N13" s="353" t="s">
        <v>903</v>
      </c>
      <c r="O13" s="353" t="s">
        <v>904</v>
      </c>
      <c r="P13" s="353" t="s">
        <v>905</v>
      </c>
      <c r="Q13" s="353" t="s">
        <v>906</v>
      </c>
      <c r="R13" s="353" t="s">
        <v>907</v>
      </c>
      <c r="S13" s="353" t="s">
        <v>908</v>
      </c>
      <c r="T13" s="353" t="s">
        <v>909</v>
      </c>
      <c r="U13" s="353" t="s">
        <v>910</v>
      </c>
      <c r="V13" s="353" t="s">
        <v>911</v>
      </c>
      <c r="W13" s="63" t="s">
        <v>6</v>
      </c>
      <c r="X13" s="63" t="s">
        <v>7</v>
      </c>
      <c r="Y13" s="369" t="s">
        <v>679</v>
      </c>
      <c r="Z13" s="369" t="s">
        <v>663</v>
      </c>
    </row>
    <row r="14" spans="1:156" s="59" customFormat="1" ht="27" customHeight="1">
      <c r="C14" s="577" t="s">
        <v>436</v>
      </c>
      <c r="D14" s="578" t="s">
        <v>912</v>
      </c>
      <c r="E14" s="572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</row>
    <row r="15" spans="1:156" s="59" customFormat="1" ht="27" customHeight="1">
      <c r="C15" s="577"/>
      <c r="D15" s="359" t="s">
        <v>492</v>
      </c>
      <c r="E15" s="128" t="s">
        <v>493</v>
      </c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9">
        <f>SUM(F15:Y15)</f>
        <v>0</v>
      </c>
    </row>
    <row r="16" spans="1:156" s="59" customFormat="1" ht="27" customHeight="1">
      <c r="C16" s="577"/>
      <c r="D16" s="359" t="s">
        <v>823</v>
      </c>
      <c r="E16" s="128" t="s">
        <v>495</v>
      </c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9">
        <f>SUM(F16:Y16)</f>
        <v>0</v>
      </c>
    </row>
    <row r="17" spans="3:26" s="59" customFormat="1" ht="27" customHeight="1">
      <c r="C17" s="577"/>
      <c r="D17" s="571" t="s">
        <v>913</v>
      </c>
      <c r="E17" s="572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87"/>
      <c r="Y17" s="187"/>
      <c r="Z17" s="187"/>
    </row>
    <row r="18" spans="3:26" s="59" customFormat="1" ht="27" customHeight="1">
      <c r="C18" s="577"/>
      <c r="D18" s="399" t="s">
        <v>687</v>
      </c>
      <c r="E18" s="128" t="s">
        <v>498</v>
      </c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9">
        <f>SUM(F18:Y18)</f>
        <v>0</v>
      </c>
    </row>
    <row r="19" spans="3:26" s="59" customFormat="1" ht="27" customHeight="1">
      <c r="C19" s="577"/>
      <c r="D19" s="399" t="s">
        <v>688</v>
      </c>
      <c r="E19" s="128" t="s">
        <v>500</v>
      </c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9">
        <f>SUM(F19:Y19)</f>
        <v>0</v>
      </c>
    </row>
    <row r="20" spans="3:26" s="59" customFormat="1" ht="27" customHeight="1">
      <c r="C20" s="570" t="s">
        <v>288</v>
      </c>
      <c r="D20" s="571" t="s">
        <v>914</v>
      </c>
      <c r="E20" s="572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</row>
    <row r="21" spans="3:26" s="59" customFormat="1" ht="27" customHeight="1">
      <c r="C21" s="570"/>
      <c r="D21" s="359" t="s">
        <v>492</v>
      </c>
      <c r="E21" s="128" t="s">
        <v>502</v>
      </c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9">
        <f>SUM(F21:Y21)</f>
        <v>0</v>
      </c>
    </row>
    <row r="22" spans="3:26" s="59" customFormat="1" ht="27" customHeight="1">
      <c r="C22" s="570"/>
      <c r="D22" s="359" t="s">
        <v>685</v>
      </c>
      <c r="E22" s="128" t="s">
        <v>504</v>
      </c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9">
        <f>SUM(F22:Y22)</f>
        <v>0</v>
      </c>
    </row>
    <row r="23" spans="3:26" s="59" customFormat="1" ht="27" customHeight="1">
      <c r="C23" s="570"/>
      <c r="D23" s="571" t="s">
        <v>915</v>
      </c>
      <c r="E23" s="572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</row>
    <row r="24" spans="3:26" s="59" customFormat="1" ht="27" customHeight="1">
      <c r="C24" s="570"/>
      <c r="D24" s="399" t="s">
        <v>833</v>
      </c>
      <c r="E24" s="128" t="s">
        <v>506</v>
      </c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9">
        <f>SUM(F24:Y24)</f>
        <v>0</v>
      </c>
    </row>
    <row r="25" spans="3:26" s="59" customFormat="1" ht="27" customHeight="1">
      <c r="C25" s="570"/>
      <c r="D25" s="399" t="s">
        <v>834</v>
      </c>
      <c r="E25" s="128" t="s">
        <v>509</v>
      </c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9">
        <f>SUM(F25:Y25)</f>
        <v>0</v>
      </c>
    </row>
    <row r="26" spans="3:26" s="59" customFormat="1" ht="15" customHeight="1">
      <c r="D26" s="390"/>
    </row>
    <row r="27" spans="3:26" s="59" customFormat="1" ht="15" customHeight="1">
      <c r="C27" s="340" t="s">
        <v>916</v>
      </c>
      <c r="D27" s="368"/>
      <c r="E27" s="368"/>
      <c r="F27" s="368"/>
      <c r="G27" s="368"/>
      <c r="H27" s="368"/>
      <c r="I27" s="368"/>
      <c r="J27" s="368"/>
      <c r="K27" s="368"/>
      <c r="L27" s="368"/>
      <c r="M27" s="368"/>
      <c r="N27" s="368"/>
      <c r="O27" s="368"/>
      <c r="P27" s="368"/>
      <c r="Q27" s="368"/>
      <c r="R27" s="368"/>
      <c r="S27" s="368"/>
      <c r="T27" s="368"/>
      <c r="U27" s="368"/>
      <c r="V27" s="368"/>
      <c r="W27" s="368"/>
      <c r="X27" s="368"/>
      <c r="Y27" s="368"/>
      <c r="Z27" s="368"/>
    </row>
    <row r="28" spans="3:26" s="59" customFormat="1" ht="15" customHeight="1">
      <c r="C28" s="395"/>
      <c r="D28" s="390"/>
    </row>
    <row r="29" spans="3:26" s="59" customFormat="1" ht="27" customHeight="1">
      <c r="C29" s="347" t="s">
        <v>26</v>
      </c>
      <c r="D29" s="573" t="s">
        <v>467</v>
      </c>
      <c r="E29" s="574"/>
      <c r="F29" s="396" t="s">
        <v>28</v>
      </c>
      <c r="G29" s="396" t="s">
        <v>29</v>
      </c>
      <c r="H29" s="396" t="s">
        <v>30</v>
      </c>
      <c r="I29" s="396" t="s">
        <v>31</v>
      </c>
      <c r="J29" s="396" t="s">
        <v>32</v>
      </c>
      <c r="K29" s="396" t="s">
        <v>33</v>
      </c>
      <c r="L29" s="396" t="s">
        <v>34</v>
      </c>
      <c r="M29" s="396" t="s">
        <v>35</v>
      </c>
      <c r="N29" s="396" t="s">
        <v>36</v>
      </c>
      <c r="O29" s="396" t="s">
        <v>37</v>
      </c>
      <c r="P29" s="396" t="s">
        <v>38</v>
      </c>
      <c r="Q29" s="396" t="s">
        <v>39</v>
      </c>
      <c r="R29" s="396" t="s">
        <v>40</v>
      </c>
      <c r="S29" s="396" t="s">
        <v>41</v>
      </c>
      <c r="T29" s="396" t="s">
        <v>42</v>
      </c>
      <c r="U29" s="396" t="s">
        <v>43</v>
      </c>
      <c r="V29" s="396" t="s">
        <v>44</v>
      </c>
      <c r="W29" s="396" t="s">
        <v>45</v>
      </c>
      <c r="X29" s="396" t="s">
        <v>468</v>
      </c>
      <c r="Y29" s="396" t="s">
        <v>469</v>
      </c>
      <c r="Z29" s="396" t="s">
        <v>470</v>
      </c>
    </row>
    <row r="30" spans="3:26" s="59" customFormat="1" ht="27" customHeight="1">
      <c r="C30" s="397" t="s">
        <v>893</v>
      </c>
      <c r="D30" s="579" t="s">
        <v>917</v>
      </c>
      <c r="E30" s="576"/>
      <c r="F30" s="353" t="s">
        <v>895</v>
      </c>
      <c r="G30" s="353" t="s">
        <v>896</v>
      </c>
      <c r="H30" s="353" t="s">
        <v>897</v>
      </c>
      <c r="I30" s="353" t="s">
        <v>898</v>
      </c>
      <c r="J30" s="353" t="s">
        <v>899</v>
      </c>
      <c r="K30" s="353" t="s">
        <v>900</v>
      </c>
      <c r="L30" s="354" t="s">
        <v>901</v>
      </c>
      <c r="M30" s="353" t="s">
        <v>902</v>
      </c>
      <c r="N30" s="353" t="s">
        <v>903</v>
      </c>
      <c r="O30" s="353" t="s">
        <v>904</v>
      </c>
      <c r="P30" s="353" t="s">
        <v>905</v>
      </c>
      <c r="Q30" s="353" t="s">
        <v>906</v>
      </c>
      <c r="R30" s="353" t="s">
        <v>907</v>
      </c>
      <c r="S30" s="353" t="s">
        <v>908</v>
      </c>
      <c r="T30" s="353" t="s">
        <v>909</v>
      </c>
      <c r="U30" s="353" t="s">
        <v>910</v>
      </c>
      <c r="V30" s="353" t="s">
        <v>911</v>
      </c>
      <c r="W30" s="190" t="str">
        <f>W13</f>
        <v>Others - 1</v>
      </c>
      <c r="X30" s="190" t="str">
        <f>X13</f>
        <v>Others - 2</v>
      </c>
      <c r="Y30" s="369" t="str">
        <f>Y13</f>
        <v>Others</v>
      </c>
      <c r="Z30" s="369" t="s">
        <v>663</v>
      </c>
    </row>
    <row r="31" spans="3:26" s="59" customFormat="1" ht="27" customHeight="1">
      <c r="C31" s="580" t="s">
        <v>918</v>
      </c>
      <c r="D31" s="398" t="s">
        <v>919</v>
      </c>
      <c r="E31" s="398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S31" s="187"/>
      <c r="T31" s="187"/>
      <c r="U31" s="187"/>
      <c r="V31" s="187"/>
      <c r="W31" s="187"/>
      <c r="X31" s="187"/>
      <c r="Y31" s="187"/>
      <c r="Z31" s="187"/>
    </row>
    <row r="32" spans="3:26" s="59" customFormat="1" ht="27" customHeight="1">
      <c r="C32" s="581"/>
      <c r="D32" s="399" t="s">
        <v>920</v>
      </c>
      <c r="E32" s="128" t="s">
        <v>493</v>
      </c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9">
        <f>SUM(F32:Y32)</f>
        <v>0</v>
      </c>
    </row>
    <row r="33" spans="3:26" s="59" customFormat="1" ht="27" customHeight="1">
      <c r="C33" s="582" t="s">
        <v>476</v>
      </c>
      <c r="D33" s="398" t="s">
        <v>919</v>
      </c>
      <c r="E33" s="398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7"/>
      <c r="U33" s="187"/>
      <c r="V33" s="187"/>
      <c r="W33" s="187"/>
      <c r="X33" s="187"/>
      <c r="Y33" s="187"/>
      <c r="Z33" s="187"/>
    </row>
    <row r="34" spans="3:26" s="59" customFormat="1" ht="27" customHeight="1">
      <c r="C34" s="583"/>
      <c r="D34" s="399" t="s">
        <v>920</v>
      </c>
      <c r="E34" s="128" t="s">
        <v>495</v>
      </c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188"/>
      <c r="T34" s="188"/>
      <c r="U34" s="188"/>
      <c r="V34" s="188"/>
      <c r="W34" s="188"/>
      <c r="X34" s="188"/>
      <c r="Y34" s="188"/>
      <c r="Z34" s="189">
        <f>SUM(F34:Y34)</f>
        <v>0</v>
      </c>
    </row>
    <row r="35" spans="3:26" s="59" customFormat="1" ht="27" customHeight="1">
      <c r="C35" s="584" t="s">
        <v>371</v>
      </c>
      <c r="D35" s="584"/>
      <c r="E35" s="128" t="s">
        <v>498</v>
      </c>
      <c r="F35" s="191">
        <f t="shared" ref="F35:Z35" si="0">F32+F34</f>
        <v>0</v>
      </c>
      <c r="G35" s="191">
        <f t="shared" si="0"/>
        <v>0</v>
      </c>
      <c r="H35" s="191">
        <f t="shared" si="0"/>
        <v>0</v>
      </c>
      <c r="I35" s="191">
        <f t="shared" si="0"/>
        <v>0</v>
      </c>
      <c r="J35" s="191">
        <f t="shared" si="0"/>
        <v>0</v>
      </c>
      <c r="K35" s="191">
        <f t="shared" si="0"/>
        <v>0</v>
      </c>
      <c r="L35" s="191">
        <f t="shared" si="0"/>
        <v>0</v>
      </c>
      <c r="M35" s="191">
        <f t="shared" si="0"/>
        <v>0</v>
      </c>
      <c r="N35" s="191">
        <f t="shared" si="0"/>
        <v>0</v>
      </c>
      <c r="O35" s="191">
        <f t="shared" si="0"/>
        <v>0</v>
      </c>
      <c r="P35" s="191">
        <f t="shared" si="0"/>
        <v>0</v>
      </c>
      <c r="Q35" s="191">
        <f t="shared" si="0"/>
        <v>0</v>
      </c>
      <c r="R35" s="191">
        <f t="shared" si="0"/>
        <v>0</v>
      </c>
      <c r="S35" s="191">
        <f t="shared" si="0"/>
        <v>0</v>
      </c>
      <c r="T35" s="191">
        <f t="shared" si="0"/>
        <v>0</v>
      </c>
      <c r="U35" s="191">
        <f t="shared" si="0"/>
        <v>0</v>
      </c>
      <c r="V35" s="191">
        <f t="shared" si="0"/>
        <v>0</v>
      </c>
      <c r="W35" s="191">
        <f t="shared" si="0"/>
        <v>0</v>
      </c>
      <c r="X35" s="191">
        <f t="shared" si="0"/>
        <v>0</v>
      </c>
      <c r="Y35" s="191">
        <f t="shared" si="0"/>
        <v>0</v>
      </c>
      <c r="Z35" s="192">
        <f t="shared" si="0"/>
        <v>0</v>
      </c>
    </row>
    <row r="36" spans="3:26" s="59" customFormat="1" ht="12.75">
      <c r="D36" s="390"/>
    </row>
    <row r="37" spans="3:26" s="59" customFormat="1" ht="14.65" customHeight="1">
      <c r="D37" s="46" t="s">
        <v>822</v>
      </c>
    </row>
    <row r="38" spans="3:26" s="59" customFormat="1" ht="14.65" customHeight="1">
      <c r="D38" s="400" t="s">
        <v>823</v>
      </c>
      <c r="E38" s="121" t="str">
        <f>IF(COUNTIFS(F16:Z16,"&gt;0")&gt;0,"Commentary Required","OK")</f>
        <v>OK</v>
      </c>
    </row>
    <row r="39" spans="3:26" s="59" customFormat="1" ht="14.65" customHeight="1">
      <c r="D39" s="400" t="s">
        <v>824</v>
      </c>
      <c r="E39" s="121" t="str">
        <f>IF(COUNTIFS(F18:Z18,"&gt;0")&gt;0,"Commentary Required","OK")</f>
        <v>OK</v>
      </c>
    </row>
    <row r="40" spans="3:26" s="59" customFormat="1" ht="14.65" customHeight="1">
      <c r="D40" s="400" t="s">
        <v>823</v>
      </c>
      <c r="E40" s="121" t="str">
        <f>IF(COUNTIFS(F22:Z22,"&gt;0")&gt;0,"Commentary Required","OK")</f>
        <v>OK</v>
      </c>
    </row>
    <row r="41" spans="3:26" s="59" customFormat="1" ht="14.65" customHeight="1">
      <c r="D41" s="363" t="s">
        <v>890</v>
      </c>
      <c r="E41" s="121" t="str">
        <f>IF(COUNTIFS(F24:Z24,"&gt;0")&gt;0,"Commentary Required","OK")</f>
        <v>OK</v>
      </c>
    </row>
    <row r="42" spans="3:26" s="59" customFormat="1" ht="25.5" customHeight="1">
      <c r="D42" s="363" t="s">
        <v>195</v>
      </c>
      <c r="E42" s="381"/>
    </row>
    <row r="43" spans="3:26" s="59" customFormat="1" ht="14.65" customHeight="1"/>
    <row r="44" spans="3:26" s="59" customFormat="1" ht="14.65" customHeight="1">
      <c r="D44" s="60" t="s">
        <v>921</v>
      </c>
    </row>
    <row r="45" spans="3:26" s="59" customFormat="1" ht="14.65" customHeight="1">
      <c r="D45" s="401" t="s">
        <v>922</v>
      </c>
      <c r="E45" s="121" t="str">
        <f>IF(ABS(Z15-'B.G.R.1A GI Results (AY)'!DC17)+ABS(Z21-SUM('B.G.R.1A GI Results (AY)'!DO17,'B.G.R.1A GI Results (AY)'!EA17,'B.G.R.1B GI Results (UY)'!DO17,'B.G.R.1B GI Results (UY)'!EA17,'B.G.R.1B GI Results (UY)'!EM17,'B.G.R.1B GI Results (UY)'!EY17))&gt;E47,"Commentary Required","OK")</f>
        <v>OK</v>
      </c>
    </row>
    <row r="46" spans="3:26" s="59" customFormat="1" ht="14.65" customHeight="1">
      <c r="D46" s="400" t="s">
        <v>919</v>
      </c>
      <c r="E46" s="121" t="str">
        <f>IF(ABS(Z32-'B.G.R.1A GI Results (AY)'!DC49)+ABS(Z34-SUM('B.G.R.1A GI Results (AY)'!DO49,'B.G.R.1A GI Results (AY)'!EA49,'B.G.R.1B GI Results (UY)'!DO49,'B.G.R.1B GI Results (UY)'!EA49,'B.G.R.1B GI Results (UY)'!EM49,'B.G.R.1B GI Results (UY)'!EY49))&gt;E47,"Commentary Required","OK")</f>
        <v>OK</v>
      </c>
    </row>
    <row r="47" spans="3:26" s="59" customFormat="1" ht="14.65" customHeight="1">
      <c r="D47" s="4" t="s">
        <v>194</v>
      </c>
      <c r="E47" s="121">
        <v>1</v>
      </c>
    </row>
    <row r="48" spans="3:26" s="59" customFormat="1" ht="25.5" customHeight="1">
      <c r="D48" s="363" t="s">
        <v>195</v>
      </c>
      <c r="E48" s="381"/>
    </row>
    <row r="49" spans="4:5" s="59" customFormat="1" ht="14.65" customHeight="1">
      <c r="D49" s="390"/>
    </row>
    <row r="50" spans="4:5" s="59" customFormat="1" ht="14.65" customHeight="1">
      <c r="D50" s="46" t="s">
        <v>923</v>
      </c>
    </row>
    <row r="51" spans="4:5" s="59" customFormat="1" ht="14.65" customHeight="1">
      <c r="D51" s="400" t="s">
        <v>924</v>
      </c>
      <c r="E51" s="121" t="str">
        <f>IF(COUNTIFS(F13:V13,W13)+COUNTIFS(F13:V13,X13)&gt;0,"Error","OK")</f>
        <v>OK</v>
      </c>
    </row>
  </sheetData>
  <sheetProtection insertHyperlinks="0"/>
  <mergeCells count="13">
    <mergeCell ref="D29:E29"/>
    <mergeCell ref="D30:E30"/>
    <mergeCell ref="C31:C32"/>
    <mergeCell ref="C33:C34"/>
    <mergeCell ref="C35:D35"/>
    <mergeCell ref="C20:C25"/>
    <mergeCell ref="D20:E20"/>
    <mergeCell ref="D23:E23"/>
    <mergeCell ref="D12:E12"/>
    <mergeCell ref="D13:E13"/>
    <mergeCell ref="C14:C19"/>
    <mergeCell ref="D14:E14"/>
    <mergeCell ref="D17:E17"/>
  </mergeCells>
  <phoneticPr fontId="37" type="noConversion"/>
  <conditionalFormatting sqref="E38:E41">
    <cfRule type="cellIs" dxfId="8" priority="7" operator="equal">
      <formula>"OK"</formula>
    </cfRule>
    <cfRule type="expression" dxfId="7" priority="8">
      <formula>OR(E38="Error",E38="ERROR")</formula>
    </cfRule>
    <cfRule type="cellIs" dxfId="6" priority="9" operator="equal">
      <formula>"Commentary Required"</formula>
    </cfRule>
  </conditionalFormatting>
  <conditionalFormatting sqref="E45:E46">
    <cfRule type="cellIs" dxfId="5" priority="4" operator="equal">
      <formula>"OK"</formula>
    </cfRule>
    <cfRule type="expression" dxfId="4" priority="5">
      <formula>OR(E45="Error",E45="ERROR")</formula>
    </cfRule>
    <cfRule type="cellIs" dxfId="3" priority="6" operator="equal">
      <formula>"Commentary Required"</formula>
    </cfRule>
  </conditionalFormatting>
  <conditionalFormatting sqref="E51">
    <cfRule type="cellIs" dxfId="2" priority="1" operator="equal">
      <formula>"OK"</formula>
    </cfRule>
    <cfRule type="expression" dxfId="1" priority="2">
      <formula>OR(E51="Error",E51="ERROR")</formula>
    </cfRule>
    <cfRule type="cellIs" dxfId="0" priority="3" operator="equal">
      <formula>"Warning"</formula>
    </cfRule>
  </conditionalFormatting>
  <dataValidations count="2">
    <dataValidation type="whole" allowBlank="1" showInputMessage="1" showErrorMessage="1" sqref="D7" xr:uid="{051F719F-2C6E-4C35-AA7B-C4C31D2B889C}">
      <formula1>1900</formula1>
      <formula2>2500</formula2>
    </dataValidation>
    <dataValidation type="decimal" allowBlank="1" showInputMessage="1" showErrorMessage="1" errorTitle="Error" error="Please enter a number of +/- 11 digits" sqref="F34:Y34 F32:Y32 F24:Y25 F21:Y22 F18:Y19 F15:Y16" xr:uid="{8D15B162-7ADB-4750-A117-8E3944E74E54}">
      <formula1>-99999999999</formula1>
      <formula2>99999999999</formula2>
    </dataValidation>
  </dataValidations>
  <pageMargins left="0.7" right="0.7" top="0.75" bottom="0.75" header="0.3" footer="0.3"/>
  <pageSetup paperSize="8" scale="72" fitToWidth="2" orientation="landscape" r:id="rId1"/>
  <drawing r:id="rId2"/>
  <legacyDrawing r:id="rId3"/>
  <controls>
    <mc:AlternateContent xmlns:mc="http://schemas.openxmlformats.org/markup-compatibility/2006">
      <mc:Choice Requires="x14">
        <control shapeId="16385" r:id="rId4" name="BGR2_Clear_Worksheet">
          <controlPr defaultSize="0" autoLine="0" r:id="rId5">
            <anchor moveWithCells="1">
              <from>
                <xdr:col>5</xdr:col>
                <xdr:colOff>57150</xdr:colOff>
                <xdr:row>2</xdr:row>
                <xdr:rowOff>57150</xdr:rowOff>
              </from>
              <to>
                <xdr:col>6</xdr:col>
                <xdr:colOff>419100</xdr:colOff>
                <xdr:row>4</xdr:row>
                <xdr:rowOff>0</xdr:rowOff>
              </to>
            </anchor>
          </controlPr>
        </control>
      </mc:Choice>
      <mc:Fallback>
        <control shapeId="16385" r:id="rId4" name="BGR2_Clear_Worksheet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34BB9-9D9B-4733-A64F-1E97C0897620}">
  <sheetPr codeName="Sheet78">
    <pageSetUpPr fitToPage="1"/>
  </sheetPr>
  <dimension ref="A1:G65"/>
  <sheetViews>
    <sheetView showGridLines="0" topLeftCell="D1" zoomScale="80" zoomScaleNormal="80" workbookViewId="0">
      <selection activeCell="D1" sqref="D1"/>
    </sheetView>
  </sheetViews>
  <sheetFormatPr defaultRowHeight="15"/>
  <cols>
    <col min="1" max="3" width="0" hidden="1" customWidth="1"/>
    <col min="4" max="4" width="34.7109375" style="67" customWidth="1"/>
    <col min="5" max="5" width="30.42578125" style="67" customWidth="1"/>
    <col min="6" max="6" width="72.28515625" customWidth="1"/>
  </cols>
  <sheetData>
    <row r="1" spans="1:7">
      <c r="A1" s="2"/>
      <c r="B1" s="402"/>
      <c r="C1" s="402"/>
      <c r="D1" s="403"/>
      <c r="E1" s="403"/>
      <c r="F1" s="402"/>
      <c r="G1" s="1"/>
    </row>
    <row r="2" spans="1:7" ht="18.75">
      <c r="A2" s="2"/>
      <c r="B2" s="402"/>
      <c r="C2" s="402"/>
      <c r="D2" s="403"/>
      <c r="E2" s="404"/>
      <c r="F2" s="405"/>
      <c r="G2" s="1"/>
    </row>
    <row r="3" spans="1:7" ht="18.75">
      <c r="A3" s="2"/>
      <c r="B3" s="402"/>
      <c r="C3" s="402"/>
      <c r="D3" s="403"/>
      <c r="E3" s="404"/>
      <c r="F3" s="405"/>
      <c r="G3" s="1"/>
    </row>
    <row r="4" spans="1:7" ht="18.75">
      <c r="A4" s="2"/>
      <c r="B4" s="402"/>
      <c r="C4" s="402"/>
      <c r="D4" s="403"/>
      <c r="E4" s="404"/>
      <c r="F4" s="405"/>
      <c r="G4" s="1"/>
    </row>
    <row r="5" spans="1:7" ht="24.75" customHeight="1">
      <c r="A5" s="2"/>
      <c r="B5" s="402"/>
      <c r="C5" s="406"/>
      <c r="D5" s="407"/>
      <c r="E5" s="407"/>
      <c r="F5" s="408"/>
      <c r="G5" s="1"/>
    </row>
    <row r="6" spans="1:7" ht="15.75">
      <c r="A6" s="2"/>
      <c r="B6" s="402"/>
      <c r="C6" s="402"/>
      <c r="D6" s="409" t="s">
        <v>925</v>
      </c>
      <c r="E6" s="410" t="s">
        <v>926</v>
      </c>
      <c r="F6" s="409" t="s">
        <v>927</v>
      </c>
      <c r="G6" s="1"/>
    </row>
    <row r="7" spans="1:7" ht="15" customHeight="1">
      <c r="A7" s="2"/>
      <c r="B7" s="402"/>
      <c r="C7" s="402"/>
      <c r="D7" s="451"/>
      <c r="E7" s="451"/>
      <c r="F7" s="411"/>
      <c r="G7" s="1"/>
    </row>
    <row r="8" spans="1:7">
      <c r="A8" s="2"/>
      <c r="B8" s="402"/>
      <c r="C8" s="402"/>
      <c r="D8" s="451"/>
      <c r="E8" s="451"/>
      <c r="F8" s="411"/>
      <c r="G8" s="1"/>
    </row>
    <row r="9" spans="1:7">
      <c r="A9" s="2"/>
      <c r="B9" s="402"/>
      <c r="C9" s="402"/>
      <c r="D9" s="451"/>
      <c r="E9" s="451"/>
      <c r="F9" s="411"/>
      <c r="G9" s="1"/>
    </row>
    <row r="10" spans="1:7">
      <c r="A10" s="2"/>
      <c r="B10" s="2"/>
      <c r="C10" s="2"/>
      <c r="D10" s="66"/>
      <c r="E10" s="66"/>
      <c r="F10" s="411"/>
    </row>
    <row r="11" spans="1:7">
      <c r="A11" s="2"/>
      <c r="B11" s="2"/>
      <c r="C11" s="2"/>
      <c r="D11" s="66"/>
      <c r="E11" s="66"/>
      <c r="F11" s="411"/>
    </row>
    <row r="12" spans="1:7">
      <c r="A12" s="2"/>
      <c r="B12" s="2"/>
      <c r="C12" s="2"/>
      <c r="D12" s="66"/>
      <c r="E12" s="66"/>
      <c r="F12" s="411"/>
    </row>
    <row r="13" spans="1:7">
      <c r="A13" s="2"/>
      <c r="B13" s="2"/>
      <c r="C13" s="2"/>
      <c r="D13" s="66"/>
      <c r="E13" s="66"/>
      <c r="F13" s="411"/>
    </row>
    <row r="14" spans="1:7">
      <c r="A14" s="2"/>
      <c r="B14" s="2"/>
      <c r="C14" s="2"/>
      <c r="D14" s="66"/>
      <c r="E14" s="66"/>
      <c r="F14" s="411"/>
    </row>
    <row r="15" spans="1:7">
      <c r="A15" s="2"/>
      <c r="B15" s="2"/>
      <c r="C15" s="2"/>
      <c r="D15" s="66"/>
      <c r="E15" s="66"/>
      <c r="F15" s="411"/>
    </row>
    <row r="16" spans="1:7">
      <c r="A16" s="2"/>
      <c r="B16" s="2"/>
      <c r="C16" s="2"/>
      <c r="D16" s="66"/>
      <c r="E16" s="66"/>
      <c r="F16" s="411"/>
    </row>
    <row r="17" spans="1:6">
      <c r="A17" s="2"/>
      <c r="B17" s="2"/>
      <c r="C17" s="2"/>
      <c r="D17" s="66"/>
      <c r="E17" s="66"/>
      <c r="F17" s="411"/>
    </row>
    <row r="18" spans="1:6">
      <c r="A18" s="2"/>
      <c r="B18" s="2"/>
      <c r="C18" s="2"/>
      <c r="D18" s="66"/>
      <c r="E18" s="66"/>
      <c r="F18" s="411"/>
    </row>
    <row r="19" spans="1:6">
      <c r="A19" s="2"/>
      <c r="B19" s="2"/>
      <c r="C19" s="2"/>
      <c r="D19" s="66"/>
      <c r="E19" s="66"/>
      <c r="F19" s="411"/>
    </row>
    <row r="20" spans="1:6">
      <c r="A20" s="2"/>
      <c r="B20" s="2"/>
      <c r="C20" s="2"/>
      <c r="D20" s="66"/>
      <c r="E20" s="66"/>
      <c r="F20" s="411"/>
    </row>
    <row r="21" spans="1:6">
      <c r="A21" s="2"/>
      <c r="B21" s="2"/>
      <c r="C21" s="2"/>
      <c r="D21" s="66"/>
      <c r="E21" s="66"/>
      <c r="F21" s="411"/>
    </row>
    <row r="22" spans="1:6">
      <c r="A22" s="2"/>
      <c r="B22" s="2"/>
      <c r="C22" s="2"/>
      <c r="D22" s="66"/>
      <c r="E22" s="66"/>
      <c r="F22" s="411"/>
    </row>
    <row r="23" spans="1:6">
      <c r="A23" s="2"/>
      <c r="B23" s="2"/>
      <c r="C23" s="2"/>
      <c r="D23" s="66"/>
      <c r="E23" s="66"/>
      <c r="F23" s="411"/>
    </row>
    <row r="24" spans="1:6">
      <c r="A24" s="2"/>
      <c r="B24" s="2"/>
      <c r="C24" s="2"/>
      <c r="D24" s="66"/>
      <c r="E24" s="66"/>
      <c r="F24" s="411"/>
    </row>
    <row r="25" spans="1:6">
      <c r="A25" s="2"/>
      <c r="B25" s="2"/>
      <c r="C25" s="2"/>
      <c r="D25" s="66"/>
      <c r="E25" s="66"/>
      <c r="F25" s="411"/>
    </row>
    <row r="26" spans="1:6">
      <c r="A26" s="2"/>
      <c r="B26" s="2"/>
      <c r="C26" s="2"/>
      <c r="D26" s="66"/>
      <c r="E26" s="66"/>
      <c r="F26" s="411"/>
    </row>
    <row r="27" spans="1:6">
      <c r="A27" s="2"/>
      <c r="B27" s="2"/>
      <c r="C27" s="2"/>
      <c r="D27" s="66"/>
      <c r="E27" s="66"/>
      <c r="F27" s="411"/>
    </row>
    <row r="28" spans="1:6">
      <c r="A28" s="2"/>
      <c r="B28" s="2"/>
      <c r="C28" s="2"/>
      <c r="D28" s="66"/>
      <c r="E28" s="66"/>
      <c r="F28" s="411"/>
    </row>
    <row r="29" spans="1:6">
      <c r="A29" s="2"/>
      <c r="B29" s="2"/>
      <c r="C29" s="2"/>
      <c r="D29" s="66"/>
      <c r="E29" s="66"/>
      <c r="F29" s="411"/>
    </row>
    <row r="30" spans="1:6">
      <c r="A30" s="2"/>
      <c r="B30" s="2"/>
      <c r="C30" s="2"/>
      <c r="D30" s="66"/>
      <c r="E30" s="66"/>
      <c r="F30" s="411"/>
    </row>
    <row r="31" spans="1:6">
      <c r="A31" s="2"/>
      <c r="B31" s="2"/>
      <c r="C31" s="2"/>
      <c r="D31" s="66"/>
      <c r="E31" s="66"/>
      <c r="F31" s="411"/>
    </row>
    <row r="32" spans="1:6">
      <c r="A32" s="2"/>
      <c r="B32" s="2"/>
      <c r="C32" s="2"/>
      <c r="D32" s="66"/>
      <c r="E32" s="66"/>
      <c r="F32" s="411"/>
    </row>
    <row r="33" spans="1:6">
      <c r="A33" s="2"/>
      <c r="B33" s="2"/>
      <c r="C33" s="2"/>
      <c r="D33" s="66"/>
      <c r="E33" s="66"/>
      <c r="F33" s="411"/>
    </row>
    <row r="34" spans="1:6">
      <c r="A34" s="2"/>
      <c r="B34" s="2"/>
      <c r="C34" s="2"/>
      <c r="D34" s="66"/>
      <c r="E34" s="66"/>
      <c r="F34" s="411"/>
    </row>
    <row r="35" spans="1:6">
      <c r="A35" s="2"/>
      <c r="B35" s="2"/>
      <c r="C35" s="2"/>
      <c r="D35" s="66"/>
      <c r="E35" s="66"/>
      <c r="F35" s="411"/>
    </row>
    <row r="36" spans="1:6">
      <c r="A36" s="2"/>
      <c r="B36" s="2"/>
      <c r="C36" s="2"/>
      <c r="D36" s="66"/>
      <c r="E36" s="66"/>
      <c r="F36" s="411"/>
    </row>
    <row r="37" spans="1:6">
      <c r="A37" s="2"/>
      <c r="B37" s="2"/>
      <c r="C37" s="2"/>
      <c r="D37" s="66"/>
      <c r="E37" s="66"/>
      <c r="F37" s="411"/>
    </row>
    <row r="38" spans="1:6">
      <c r="A38" s="2"/>
      <c r="B38" s="2"/>
      <c r="C38" s="2"/>
      <c r="D38" s="66"/>
      <c r="E38" s="66"/>
      <c r="F38" s="411"/>
    </row>
    <row r="39" spans="1:6">
      <c r="A39" s="2"/>
      <c r="B39" s="2"/>
      <c r="C39" s="2"/>
      <c r="D39" s="66"/>
      <c r="E39" s="66"/>
      <c r="F39" s="411"/>
    </row>
    <row r="40" spans="1:6">
      <c r="A40" s="2"/>
      <c r="B40" s="2"/>
      <c r="C40" s="2"/>
      <c r="D40" s="66"/>
      <c r="E40" s="66"/>
      <c r="F40" s="411"/>
    </row>
    <row r="41" spans="1:6">
      <c r="A41" s="2"/>
      <c r="B41" s="2"/>
      <c r="C41" s="2"/>
      <c r="D41" s="66"/>
      <c r="E41" s="66"/>
      <c r="F41" s="411"/>
    </row>
    <row r="42" spans="1:6">
      <c r="A42" s="2"/>
      <c r="B42" s="2"/>
      <c r="C42" s="2"/>
      <c r="D42" s="66"/>
      <c r="E42" s="66"/>
      <c r="F42" s="411"/>
    </row>
    <row r="43" spans="1:6">
      <c r="A43" s="2"/>
      <c r="B43" s="2"/>
      <c r="C43" s="2"/>
      <c r="D43" s="66"/>
      <c r="E43" s="66"/>
      <c r="F43" s="411"/>
    </row>
    <row r="44" spans="1:6">
      <c r="A44" s="2"/>
      <c r="B44" s="2"/>
      <c r="C44" s="2"/>
      <c r="D44" s="66"/>
      <c r="E44" s="66"/>
      <c r="F44" s="411"/>
    </row>
    <row r="45" spans="1:6">
      <c r="A45" s="2"/>
      <c r="B45" s="2"/>
      <c r="C45" s="2"/>
      <c r="D45" s="66"/>
      <c r="E45" s="66"/>
      <c r="F45" s="411"/>
    </row>
    <row r="46" spans="1:6">
      <c r="A46" s="2"/>
      <c r="B46" s="2"/>
      <c r="C46" s="2"/>
      <c r="D46" s="66"/>
      <c r="E46" s="66"/>
      <c r="F46" s="411"/>
    </row>
    <row r="47" spans="1:6">
      <c r="A47" s="2"/>
      <c r="B47" s="2"/>
      <c r="C47" s="2"/>
      <c r="D47" s="66"/>
      <c r="E47" s="66"/>
      <c r="F47" s="411"/>
    </row>
    <row r="48" spans="1:6">
      <c r="A48" s="2"/>
      <c r="B48" s="2"/>
      <c r="C48" s="2"/>
      <c r="D48" s="66"/>
      <c r="E48" s="66"/>
      <c r="F48" s="411"/>
    </row>
    <row r="49" spans="1:6">
      <c r="A49" s="2"/>
      <c r="B49" s="2"/>
      <c r="C49" s="2"/>
      <c r="D49" s="66"/>
      <c r="E49" s="66"/>
      <c r="F49" s="411"/>
    </row>
    <row r="50" spans="1:6">
      <c r="A50" s="2"/>
      <c r="B50" s="2"/>
      <c r="C50" s="2"/>
      <c r="D50" s="66"/>
      <c r="E50" s="66"/>
      <c r="F50" s="411"/>
    </row>
    <row r="51" spans="1:6">
      <c r="A51" s="2"/>
      <c r="B51" s="2"/>
      <c r="C51" s="2"/>
      <c r="D51" s="66"/>
      <c r="E51" s="66"/>
      <c r="F51" s="411"/>
    </row>
    <row r="52" spans="1:6">
      <c r="A52" s="2"/>
      <c r="B52" s="2"/>
      <c r="C52" s="2"/>
      <c r="D52" s="66"/>
      <c r="E52" s="66"/>
      <c r="F52" s="411"/>
    </row>
    <row r="53" spans="1:6">
      <c r="A53" s="2"/>
      <c r="B53" s="2"/>
      <c r="C53" s="2"/>
      <c r="D53" s="66"/>
      <c r="E53" s="66"/>
      <c r="F53" s="411"/>
    </row>
    <row r="54" spans="1:6">
      <c r="A54" s="2"/>
      <c r="B54" s="2"/>
      <c r="C54" s="2"/>
      <c r="D54" s="66"/>
      <c r="E54" s="66"/>
      <c r="F54" s="411"/>
    </row>
    <row r="55" spans="1:6">
      <c r="A55" s="2"/>
      <c r="B55" s="2"/>
      <c r="C55" s="2"/>
      <c r="D55" s="66"/>
      <c r="E55" s="66"/>
      <c r="F55" s="411"/>
    </row>
    <row r="56" spans="1:6">
      <c r="A56" s="2"/>
      <c r="B56" s="2"/>
      <c r="C56" s="2"/>
      <c r="D56" s="66"/>
      <c r="E56" s="66"/>
      <c r="F56" s="411"/>
    </row>
    <row r="57" spans="1:6">
      <c r="A57" s="2"/>
      <c r="B57" s="2"/>
      <c r="C57" s="2"/>
      <c r="D57" s="66"/>
      <c r="E57" s="66"/>
      <c r="F57" s="411"/>
    </row>
    <row r="58" spans="1:6">
      <c r="A58" s="2"/>
      <c r="B58" s="2"/>
      <c r="C58" s="2"/>
      <c r="D58" s="66"/>
      <c r="E58" s="66"/>
      <c r="F58" s="411"/>
    </row>
    <row r="59" spans="1:6">
      <c r="A59" s="2"/>
      <c r="B59" s="2"/>
      <c r="C59" s="2"/>
      <c r="D59" s="66"/>
      <c r="E59" s="66"/>
      <c r="F59" s="411"/>
    </row>
    <row r="60" spans="1:6">
      <c r="A60" s="2"/>
      <c r="B60" s="2"/>
      <c r="C60" s="2"/>
      <c r="D60" s="66"/>
      <c r="E60" s="66"/>
      <c r="F60" s="411"/>
    </row>
    <row r="61" spans="1:6">
      <c r="A61" s="2"/>
      <c r="B61" s="2"/>
      <c r="C61" s="2"/>
      <c r="D61" s="66"/>
      <c r="E61" s="66"/>
      <c r="F61" s="411"/>
    </row>
    <row r="62" spans="1:6">
      <c r="A62" s="2"/>
      <c r="B62" s="2"/>
      <c r="C62" s="2"/>
      <c r="D62" s="66"/>
      <c r="E62" s="66"/>
      <c r="F62" s="411"/>
    </row>
    <row r="63" spans="1:6">
      <c r="A63" s="2"/>
      <c r="B63" s="2"/>
      <c r="C63" s="2"/>
      <c r="D63" s="66"/>
      <c r="E63" s="66"/>
      <c r="F63" s="411"/>
    </row>
    <row r="64" spans="1:6">
      <c r="D64" s="66"/>
      <c r="E64" s="66"/>
      <c r="F64" s="411"/>
    </row>
    <row r="65" spans="4:6">
      <c r="D65" s="452"/>
      <c r="E65" s="452"/>
      <c r="F65" s="411"/>
    </row>
  </sheetData>
  <sheetProtection insertHyperlinks="0"/>
  <phoneticPr fontId="37" type="noConversion"/>
  <pageMargins left="0.7" right="0.7" top="0.75" bottom="0.75" header="0.3" footer="0.3"/>
  <pageSetup paperSize="9" scale="5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7410" r:id="rId4" name="cmdDeleteWorkSheet">
          <controlPr defaultSize="0" autoLine="0" r:id="rId5">
            <anchor moveWithCells="1">
              <from>
                <xdr:col>5</xdr:col>
                <xdr:colOff>1847850</xdr:colOff>
                <xdr:row>3</xdr:row>
                <xdr:rowOff>200025</xdr:rowOff>
              </from>
              <to>
                <xdr:col>5</xdr:col>
                <xdr:colOff>3438525</xdr:colOff>
                <xdr:row>4</xdr:row>
                <xdr:rowOff>285750</xdr:rowOff>
              </to>
            </anchor>
          </controlPr>
        </control>
      </mc:Choice>
      <mc:Fallback>
        <control shapeId="17410" r:id="rId4" name="cmdDeleteWorkSheet"/>
      </mc:Fallback>
    </mc:AlternateContent>
    <mc:AlternateContent xmlns:mc="http://schemas.openxmlformats.org/markup-compatibility/2006">
      <mc:Choice Requires="x14">
        <control shapeId="17409" r:id="rId6" name="CommandButton1">
          <controlPr defaultSize="0" autoLine="0" r:id="rId7">
            <anchor moveWithCells="1">
              <from>
                <xdr:col>5</xdr:col>
                <xdr:colOff>9525</xdr:colOff>
                <xdr:row>3</xdr:row>
                <xdr:rowOff>209550</xdr:rowOff>
              </from>
              <to>
                <xdr:col>5</xdr:col>
                <xdr:colOff>1600200</xdr:colOff>
                <xdr:row>4</xdr:row>
                <xdr:rowOff>304800</xdr:rowOff>
              </to>
            </anchor>
          </controlPr>
        </control>
      </mc:Choice>
      <mc:Fallback>
        <control shapeId="17409" r:id="rId6" name="CommandButton1"/>
      </mc:Fallback>
    </mc:AlternateContent>
  </control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7E0B4-6329-471A-AB99-C514C3DA34BF}">
  <sheetPr codeName="Sheet22">
    <pageSetUpPr fitToPage="1"/>
  </sheetPr>
  <dimension ref="A1:EZ186"/>
  <sheetViews>
    <sheetView showGridLines="0" zoomScaleNormal="100" workbookViewId="0"/>
  </sheetViews>
  <sheetFormatPr defaultColWidth="9.42578125" defaultRowHeight="12.75"/>
  <cols>
    <col min="1" max="1" width="2.42578125" style="71" customWidth="1"/>
    <col min="2" max="2" width="22.42578125" style="70" customWidth="1"/>
    <col min="3" max="3" width="23.28515625" style="70" customWidth="1"/>
    <col min="4" max="4" width="43.42578125" style="70" customWidth="1"/>
    <col min="5" max="15" width="18.5703125" style="70" customWidth="1"/>
    <col min="16" max="16" width="25" style="70" customWidth="1"/>
    <col min="17" max="24" width="9.42578125" style="70" customWidth="1"/>
    <col min="25" max="16384" width="9.42578125" style="70"/>
  </cols>
  <sheetData>
    <row r="1" spans="1:156" s="69" customFormat="1" ht="15" customHeight="1">
      <c r="A1" s="412"/>
      <c r="B1" s="413" t="s">
        <v>928</v>
      </c>
      <c r="C1" s="413"/>
      <c r="D1" s="413"/>
      <c r="E1" s="413"/>
      <c r="F1" s="413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  <c r="EM1" s="68"/>
      <c r="EN1" s="68"/>
      <c r="EO1" s="68"/>
      <c r="EP1" s="68"/>
      <c r="EQ1" s="68"/>
      <c r="ER1" s="68"/>
      <c r="ES1" s="68"/>
      <c r="ET1" s="68"/>
      <c r="EU1" s="68"/>
      <c r="EV1" s="68"/>
      <c r="EW1" s="68"/>
      <c r="EX1" s="68"/>
      <c r="EY1" s="68"/>
      <c r="EZ1" s="68"/>
    </row>
    <row r="2" spans="1:156" ht="15" customHeight="1">
      <c r="A2" s="412"/>
      <c r="B2" s="199" t="s">
        <v>16</v>
      </c>
      <c r="C2" s="415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</row>
    <row r="3" spans="1:156" ht="15" customHeight="1">
      <c r="A3" s="412"/>
      <c r="B3" s="199" t="s">
        <v>17</v>
      </c>
      <c r="C3" s="417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</row>
    <row r="4" spans="1:156" ht="15" customHeight="1">
      <c r="A4" s="412"/>
      <c r="B4" s="199" t="s">
        <v>18</v>
      </c>
      <c r="C4" s="418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416"/>
    </row>
    <row r="5" spans="1:156" ht="15" customHeight="1">
      <c r="B5" s="419"/>
    </row>
    <row r="6" spans="1:156" ht="15" customHeight="1">
      <c r="A6" s="412"/>
      <c r="B6" s="591" t="s">
        <v>929</v>
      </c>
      <c r="C6" s="591"/>
      <c r="D6" s="193"/>
      <c r="E6" s="1"/>
      <c r="F6" s="1"/>
    </row>
    <row r="7" spans="1:156" ht="15" customHeight="1">
      <c r="A7" s="412"/>
    </row>
    <row r="8" spans="1:156">
      <c r="B8" s="394" t="s">
        <v>19</v>
      </c>
      <c r="D8" s="420"/>
    </row>
    <row r="9" spans="1:156">
      <c r="A9" s="412"/>
      <c r="B9" s="421" t="s">
        <v>26</v>
      </c>
      <c r="C9" s="421" t="s">
        <v>930</v>
      </c>
      <c r="D9" s="421" t="s">
        <v>28</v>
      </c>
      <c r="E9" s="422" t="s">
        <v>29</v>
      </c>
      <c r="F9" s="422" t="s">
        <v>30</v>
      </c>
      <c r="G9" s="422" t="s">
        <v>31</v>
      </c>
      <c r="H9" s="422" t="s">
        <v>32</v>
      </c>
      <c r="I9" s="422" t="s">
        <v>33</v>
      </c>
      <c r="J9" s="422" t="s">
        <v>34</v>
      </c>
      <c r="K9" s="422" t="s">
        <v>35</v>
      </c>
      <c r="L9" s="422" t="s">
        <v>36</v>
      </c>
      <c r="M9" s="422" t="s">
        <v>37</v>
      </c>
      <c r="N9" s="422" t="s">
        <v>38</v>
      </c>
      <c r="O9" s="422" t="s">
        <v>39</v>
      </c>
      <c r="P9" s="422" t="s">
        <v>40</v>
      </c>
    </row>
    <row r="10" spans="1:156" ht="24" customHeight="1">
      <c r="A10" s="412"/>
      <c r="B10" s="423"/>
      <c r="C10" s="424"/>
      <c r="D10" s="592" t="s">
        <v>204</v>
      </c>
      <c r="E10" s="543" t="s">
        <v>931</v>
      </c>
      <c r="F10" s="543" t="s">
        <v>932</v>
      </c>
      <c r="G10" s="596"/>
      <c r="H10" s="596"/>
      <c r="I10" s="596"/>
      <c r="J10" s="585"/>
      <c r="K10" s="543" t="s">
        <v>933</v>
      </c>
      <c r="L10" s="596"/>
      <c r="M10" s="596"/>
      <c r="N10" s="596"/>
      <c r="O10" s="585"/>
      <c r="P10" s="585" t="s">
        <v>934</v>
      </c>
    </row>
    <row r="11" spans="1:156" ht="47.25" customHeight="1">
      <c r="A11" s="412"/>
      <c r="B11" s="425"/>
      <c r="C11" s="426"/>
      <c r="D11" s="593"/>
      <c r="E11" s="595"/>
      <c r="F11" s="588" t="s">
        <v>935</v>
      </c>
      <c r="G11" s="589"/>
      <c r="H11" s="589"/>
      <c r="I11" s="590"/>
      <c r="J11" s="353" t="s">
        <v>936</v>
      </c>
      <c r="K11" s="588" t="s">
        <v>935</v>
      </c>
      <c r="L11" s="589"/>
      <c r="M11" s="589"/>
      <c r="N11" s="590"/>
      <c r="O11" s="353" t="s">
        <v>936</v>
      </c>
      <c r="P11" s="586"/>
    </row>
    <row r="12" spans="1:156">
      <c r="A12" s="412"/>
      <c r="B12" s="425"/>
      <c r="C12" s="426"/>
      <c r="D12" s="594"/>
      <c r="E12" s="544"/>
      <c r="F12" s="371" t="s">
        <v>937</v>
      </c>
      <c r="G12" s="371" t="s">
        <v>938</v>
      </c>
      <c r="H12" s="371" t="s">
        <v>939</v>
      </c>
      <c r="I12" s="371" t="s">
        <v>940</v>
      </c>
      <c r="J12" s="353" t="s">
        <v>940</v>
      </c>
      <c r="K12" s="371" t="s">
        <v>937</v>
      </c>
      <c r="L12" s="371" t="s">
        <v>938</v>
      </c>
      <c r="M12" s="353" t="s">
        <v>939</v>
      </c>
      <c r="N12" s="371" t="s">
        <v>940</v>
      </c>
      <c r="O12" s="353" t="s">
        <v>940</v>
      </c>
      <c r="P12" s="587"/>
    </row>
    <row r="13" spans="1:156">
      <c r="B13" s="427" t="s">
        <v>941</v>
      </c>
      <c r="C13" s="428"/>
      <c r="D13" s="429"/>
      <c r="E13" s="430"/>
      <c r="F13" s="431"/>
      <c r="G13" s="432"/>
      <c r="H13" s="433"/>
      <c r="I13" s="434"/>
      <c r="J13" s="434"/>
      <c r="K13" s="435"/>
      <c r="L13" s="434"/>
      <c r="M13" s="436"/>
      <c r="N13" s="436"/>
      <c r="O13" s="436"/>
      <c r="P13" s="437"/>
    </row>
    <row r="14" spans="1:156">
      <c r="A14" s="438">
        <v>1001</v>
      </c>
      <c r="B14" s="439"/>
      <c r="C14" s="440" t="s">
        <v>942</v>
      </c>
      <c r="D14" s="55" t="s">
        <v>943</v>
      </c>
      <c r="E14" s="194"/>
      <c r="F14" s="195"/>
      <c r="G14" s="195"/>
      <c r="H14" s="195"/>
      <c r="I14" s="196">
        <f t="shared" ref="I14:I45" si="0">+SUM(F14:H14)</f>
        <v>0</v>
      </c>
      <c r="J14" s="195"/>
      <c r="K14" s="195"/>
      <c r="L14" s="195"/>
      <c r="M14" s="195"/>
      <c r="N14" s="196">
        <f t="shared" ref="N14:N45" si="1">+SUM(K14:M14)</f>
        <v>0</v>
      </c>
      <c r="O14" s="195"/>
      <c r="P14" s="441"/>
    </row>
    <row r="15" spans="1:156">
      <c r="A15" s="438">
        <v>1002</v>
      </c>
      <c r="B15" s="439"/>
      <c r="C15" s="442"/>
      <c r="D15" s="55" t="s">
        <v>944</v>
      </c>
      <c r="E15" s="195"/>
      <c r="F15" s="195"/>
      <c r="G15" s="195"/>
      <c r="H15" s="195"/>
      <c r="I15" s="196">
        <f t="shared" si="0"/>
        <v>0</v>
      </c>
      <c r="J15" s="195"/>
      <c r="K15" s="195"/>
      <c r="L15" s="195"/>
      <c r="M15" s="195"/>
      <c r="N15" s="196">
        <f t="shared" si="1"/>
        <v>0</v>
      </c>
      <c r="O15" s="195"/>
      <c r="P15" s="441"/>
    </row>
    <row r="16" spans="1:156">
      <c r="A16" s="438">
        <v>1003</v>
      </c>
      <c r="B16" s="439"/>
      <c r="C16" s="442"/>
      <c r="D16" s="55" t="s">
        <v>945</v>
      </c>
      <c r="E16" s="195"/>
      <c r="F16" s="195"/>
      <c r="G16" s="195"/>
      <c r="H16" s="195"/>
      <c r="I16" s="196">
        <f t="shared" si="0"/>
        <v>0</v>
      </c>
      <c r="J16" s="195"/>
      <c r="K16" s="195"/>
      <c r="L16" s="195"/>
      <c r="M16" s="195"/>
      <c r="N16" s="196">
        <f t="shared" si="1"/>
        <v>0</v>
      </c>
      <c r="O16" s="195"/>
      <c r="P16" s="441"/>
    </row>
    <row r="17" spans="1:16">
      <c r="A17" s="438">
        <v>1004</v>
      </c>
      <c r="B17" s="439"/>
      <c r="C17" s="442"/>
      <c r="D17" s="55" t="s">
        <v>946</v>
      </c>
      <c r="E17" s="195"/>
      <c r="F17" s="195"/>
      <c r="G17" s="195"/>
      <c r="H17" s="195"/>
      <c r="I17" s="196">
        <f t="shared" si="0"/>
        <v>0</v>
      </c>
      <c r="J17" s="195"/>
      <c r="K17" s="195"/>
      <c r="L17" s="195"/>
      <c r="M17" s="195"/>
      <c r="N17" s="196">
        <f t="shared" si="1"/>
        <v>0</v>
      </c>
      <c r="O17" s="195"/>
      <c r="P17" s="441"/>
    </row>
    <row r="18" spans="1:16">
      <c r="A18" s="438">
        <v>1006</v>
      </c>
      <c r="B18" s="439"/>
      <c r="C18" s="442"/>
      <c r="D18" s="55" t="s">
        <v>947</v>
      </c>
      <c r="E18" s="195"/>
      <c r="F18" s="195"/>
      <c r="G18" s="195"/>
      <c r="H18" s="195"/>
      <c r="I18" s="196">
        <f t="shared" si="0"/>
        <v>0</v>
      </c>
      <c r="J18" s="195"/>
      <c r="K18" s="195"/>
      <c r="L18" s="195"/>
      <c r="M18" s="195"/>
      <c r="N18" s="196">
        <f t="shared" si="1"/>
        <v>0</v>
      </c>
      <c r="O18" s="195"/>
      <c r="P18" s="441"/>
    </row>
    <row r="19" spans="1:16">
      <c r="A19" s="438">
        <v>1005</v>
      </c>
      <c r="B19" s="439"/>
      <c r="C19" s="442"/>
      <c r="D19" s="55" t="s">
        <v>948</v>
      </c>
      <c r="E19" s="195"/>
      <c r="F19" s="195"/>
      <c r="G19" s="195"/>
      <c r="H19" s="195"/>
      <c r="I19" s="196">
        <f t="shared" si="0"/>
        <v>0</v>
      </c>
      <c r="J19" s="195"/>
      <c r="K19" s="195"/>
      <c r="L19" s="195"/>
      <c r="M19" s="195"/>
      <c r="N19" s="196">
        <f t="shared" si="1"/>
        <v>0</v>
      </c>
      <c r="O19" s="195"/>
      <c r="P19" s="441"/>
    </row>
    <row r="20" spans="1:16">
      <c r="A20" s="438"/>
      <c r="B20" s="439"/>
      <c r="C20" s="442"/>
      <c r="D20" s="55" t="s">
        <v>231</v>
      </c>
      <c r="E20" s="195"/>
      <c r="F20" s="195"/>
      <c r="G20" s="195"/>
      <c r="H20" s="195"/>
      <c r="I20" s="196">
        <f t="shared" si="0"/>
        <v>0</v>
      </c>
      <c r="J20" s="195"/>
      <c r="K20" s="195"/>
      <c r="L20" s="195"/>
      <c r="M20" s="195"/>
      <c r="N20" s="196">
        <f t="shared" si="1"/>
        <v>0</v>
      </c>
      <c r="O20" s="195"/>
      <c r="P20" s="441"/>
    </row>
    <row r="21" spans="1:16">
      <c r="A21" s="438">
        <v>1007</v>
      </c>
      <c r="B21" s="439"/>
      <c r="C21" s="442"/>
      <c r="D21" s="55" t="s">
        <v>949</v>
      </c>
      <c r="E21" s="195"/>
      <c r="F21" s="195"/>
      <c r="G21" s="195"/>
      <c r="H21" s="195"/>
      <c r="I21" s="196">
        <f t="shared" si="0"/>
        <v>0</v>
      </c>
      <c r="J21" s="195"/>
      <c r="K21" s="195"/>
      <c r="L21" s="195"/>
      <c r="M21" s="195"/>
      <c r="N21" s="196">
        <f t="shared" si="1"/>
        <v>0</v>
      </c>
      <c r="O21" s="195"/>
      <c r="P21" s="441"/>
    </row>
    <row r="22" spans="1:16">
      <c r="A22" s="438">
        <v>1008</v>
      </c>
      <c r="B22" s="439"/>
      <c r="C22" s="442"/>
      <c r="D22" s="55" t="s">
        <v>950</v>
      </c>
      <c r="E22" s="195"/>
      <c r="F22" s="195"/>
      <c r="G22" s="195"/>
      <c r="H22" s="195"/>
      <c r="I22" s="196">
        <f t="shared" si="0"/>
        <v>0</v>
      </c>
      <c r="J22" s="195"/>
      <c r="K22" s="195"/>
      <c r="L22" s="195"/>
      <c r="M22" s="195"/>
      <c r="N22" s="196">
        <f t="shared" si="1"/>
        <v>0</v>
      </c>
      <c r="O22" s="195"/>
      <c r="P22" s="441"/>
    </row>
    <row r="23" spans="1:16">
      <c r="A23" s="438">
        <v>1009</v>
      </c>
      <c r="B23" s="439"/>
      <c r="C23" s="442"/>
      <c r="D23" s="55" t="s">
        <v>951</v>
      </c>
      <c r="E23" s="195"/>
      <c r="F23" s="195"/>
      <c r="G23" s="195"/>
      <c r="H23" s="195"/>
      <c r="I23" s="196">
        <f t="shared" si="0"/>
        <v>0</v>
      </c>
      <c r="J23" s="195"/>
      <c r="K23" s="195"/>
      <c r="L23" s="195"/>
      <c r="M23" s="195"/>
      <c r="N23" s="196">
        <f t="shared" si="1"/>
        <v>0</v>
      </c>
      <c r="O23" s="195"/>
      <c r="P23" s="441"/>
    </row>
    <row r="24" spans="1:16">
      <c r="A24" s="438">
        <v>1010</v>
      </c>
      <c r="B24" s="439"/>
      <c r="C24" s="442"/>
      <c r="D24" s="55" t="s">
        <v>952</v>
      </c>
      <c r="E24" s="195"/>
      <c r="F24" s="195"/>
      <c r="G24" s="195"/>
      <c r="H24" s="195"/>
      <c r="I24" s="196">
        <f t="shared" si="0"/>
        <v>0</v>
      </c>
      <c r="J24" s="195"/>
      <c r="K24" s="195"/>
      <c r="L24" s="195"/>
      <c r="M24" s="195"/>
      <c r="N24" s="196">
        <f t="shared" si="1"/>
        <v>0</v>
      </c>
      <c r="O24" s="195"/>
      <c r="P24" s="441"/>
    </row>
    <row r="25" spans="1:16">
      <c r="A25" s="438"/>
      <c r="B25" s="439"/>
      <c r="C25" s="442"/>
      <c r="D25" s="55" t="s">
        <v>237</v>
      </c>
      <c r="E25" s="195"/>
      <c r="F25" s="195"/>
      <c r="G25" s="195"/>
      <c r="H25" s="195"/>
      <c r="I25" s="196">
        <f t="shared" si="0"/>
        <v>0</v>
      </c>
      <c r="J25" s="195"/>
      <c r="K25" s="195"/>
      <c r="L25" s="195"/>
      <c r="M25" s="195"/>
      <c r="N25" s="196">
        <f t="shared" si="1"/>
        <v>0</v>
      </c>
      <c r="O25" s="195"/>
      <c r="P25" s="441"/>
    </row>
    <row r="26" spans="1:16">
      <c r="A26" s="438">
        <v>1011</v>
      </c>
      <c r="B26" s="439"/>
      <c r="C26" s="442"/>
      <c r="D26" s="55" t="s">
        <v>953</v>
      </c>
      <c r="E26" s="195"/>
      <c r="F26" s="195"/>
      <c r="G26" s="195"/>
      <c r="H26" s="195"/>
      <c r="I26" s="196">
        <f t="shared" si="0"/>
        <v>0</v>
      </c>
      <c r="J26" s="195"/>
      <c r="K26" s="195"/>
      <c r="L26" s="195"/>
      <c r="M26" s="195"/>
      <c r="N26" s="196">
        <f t="shared" si="1"/>
        <v>0</v>
      </c>
      <c r="O26" s="195"/>
      <c r="P26" s="441"/>
    </row>
    <row r="27" spans="1:16">
      <c r="A27" s="438">
        <v>1012</v>
      </c>
      <c r="B27" s="439"/>
      <c r="C27" s="442"/>
      <c r="D27" s="55" t="s">
        <v>954</v>
      </c>
      <c r="E27" s="195"/>
      <c r="F27" s="195"/>
      <c r="G27" s="195"/>
      <c r="H27" s="195"/>
      <c r="I27" s="196">
        <f t="shared" si="0"/>
        <v>0</v>
      </c>
      <c r="J27" s="195"/>
      <c r="K27" s="195"/>
      <c r="L27" s="195"/>
      <c r="M27" s="195"/>
      <c r="N27" s="196">
        <f t="shared" si="1"/>
        <v>0</v>
      </c>
      <c r="O27" s="195"/>
      <c r="P27" s="441"/>
    </row>
    <row r="28" spans="1:16">
      <c r="A28" s="438">
        <v>1013</v>
      </c>
      <c r="B28" s="439"/>
      <c r="C28" s="442"/>
      <c r="D28" s="55" t="s">
        <v>955</v>
      </c>
      <c r="E28" s="195"/>
      <c r="F28" s="195"/>
      <c r="G28" s="195"/>
      <c r="H28" s="195"/>
      <c r="I28" s="196">
        <f t="shared" si="0"/>
        <v>0</v>
      </c>
      <c r="J28" s="195"/>
      <c r="K28" s="195"/>
      <c r="L28" s="195"/>
      <c r="M28" s="195"/>
      <c r="N28" s="196">
        <f t="shared" si="1"/>
        <v>0</v>
      </c>
      <c r="O28" s="195"/>
      <c r="P28" s="441"/>
    </row>
    <row r="29" spans="1:16">
      <c r="A29" s="438">
        <v>1014</v>
      </c>
      <c r="B29" s="439"/>
      <c r="C29" s="442"/>
      <c r="D29" s="55" t="s">
        <v>479</v>
      </c>
      <c r="E29" s="195"/>
      <c r="F29" s="195"/>
      <c r="G29" s="195"/>
      <c r="H29" s="195"/>
      <c r="I29" s="196">
        <f t="shared" si="0"/>
        <v>0</v>
      </c>
      <c r="J29" s="195"/>
      <c r="K29" s="195"/>
      <c r="L29" s="195"/>
      <c r="M29" s="195"/>
      <c r="N29" s="196">
        <f t="shared" si="1"/>
        <v>0</v>
      </c>
      <c r="O29" s="195"/>
      <c r="P29" s="441"/>
    </row>
    <row r="30" spans="1:16">
      <c r="A30" s="438">
        <v>1015</v>
      </c>
      <c r="B30" s="439"/>
      <c r="C30" s="442"/>
      <c r="D30" s="55" t="s">
        <v>480</v>
      </c>
      <c r="E30" s="195"/>
      <c r="F30" s="195"/>
      <c r="G30" s="195"/>
      <c r="H30" s="195"/>
      <c r="I30" s="196">
        <f t="shared" si="0"/>
        <v>0</v>
      </c>
      <c r="J30" s="195"/>
      <c r="K30" s="195"/>
      <c r="L30" s="195"/>
      <c r="M30" s="195"/>
      <c r="N30" s="196">
        <f t="shared" si="1"/>
        <v>0</v>
      </c>
      <c r="O30" s="195"/>
      <c r="P30" s="441"/>
    </row>
    <row r="31" spans="1:16">
      <c r="A31" s="438">
        <v>1016</v>
      </c>
      <c r="B31" s="439"/>
      <c r="C31" s="442"/>
      <c r="D31" s="55" t="s">
        <v>956</v>
      </c>
      <c r="E31" s="195"/>
      <c r="F31" s="195"/>
      <c r="G31" s="195"/>
      <c r="H31" s="195"/>
      <c r="I31" s="196">
        <f t="shared" si="0"/>
        <v>0</v>
      </c>
      <c r="J31" s="195"/>
      <c r="K31" s="195"/>
      <c r="L31" s="195"/>
      <c r="M31" s="195"/>
      <c r="N31" s="196">
        <f t="shared" si="1"/>
        <v>0</v>
      </c>
      <c r="O31" s="195"/>
      <c r="P31" s="441"/>
    </row>
    <row r="32" spans="1:16">
      <c r="A32" s="438">
        <v>1017</v>
      </c>
      <c r="B32" s="439"/>
      <c r="C32" s="442"/>
      <c r="D32" s="55" t="s">
        <v>659</v>
      </c>
      <c r="E32" s="195"/>
      <c r="F32" s="195"/>
      <c r="G32" s="195"/>
      <c r="H32" s="195"/>
      <c r="I32" s="196">
        <f t="shared" si="0"/>
        <v>0</v>
      </c>
      <c r="J32" s="195"/>
      <c r="K32" s="195"/>
      <c r="L32" s="195"/>
      <c r="M32" s="195"/>
      <c r="N32" s="196">
        <f t="shared" si="1"/>
        <v>0</v>
      </c>
      <c r="O32" s="195"/>
      <c r="P32" s="441"/>
    </row>
    <row r="33" spans="1:16">
      <c r="A33" s="438">
        <v>1018</v>
      </c>
      <c r="B33" s="439"/>
      <c r="C33" s="442"/>
      <c r="D33" s="55" t="s">
        <v>957</v>
      </c>
      <c r="E33" s="195"/>
      <c r="F33" s="195"/>
      <c r="G33" s="195"/>
      <c r="H33" s="195"/>
      <c r="I33" s="196">
        <f t="shared" si="0"/>
        <v>0</v>
      </c>
      <c r="J33" s="195"/>
      <c r="K33" s="195"/>
      <c r="L33" s="195"/>
      <c r="M33" s="195"/>
      <c r="N33" s="196">
        <f t="shared" si="1"/>
        <v>0</v>
      </c>
      <c r="O33" s="195"/>
      <c r="P33" s="441"/>
    </row>
    <row r="34" spans="1:16" ht="25.5">
      <c r="A34" s="438">
        <v>1019</v>
      </c>
      <c r="B34" s="439"/>
      <c r="C34" s="442"/>
      <c r="D34" s="55" t="s">
        <v>958</v>
      </c>
      <c r="E34" s="195"/>
      <c r="F34" s="195"/>
      <c r="G34" s="195"/>
      <c r="H34" s="195"/>
      <c r="I34" s="196">
        <f t="shared" si="0"/>
        <v>0</v>
      </c>
      <c r="J34" s="195"/>
      <c r="K34" s="195"/>
      <c r="L34" s="195"/>
      <c r="M34" s="195"/>
      <c r="N34" s="196">
        <f t="shared" si="1"/>
        <v>0</v>
      </c>
      <c r="O34" s="195"/>
      <c r="P34" s="441"/>
    </row>
    <row r="35" spans="1:16">
      <c r="A35" s="438">
        <v>1020</v>
      </c>
      <c r="B35" s="439"/>
      <c r="C35" s="442"/>
      <c r="D35" s="55" t="s">
        <v>959</v>
      </c>
      <c r="E35" s="195"/>
      <c r="F35" s="195"/>
      <c r="G35" s="195"/>
      <c r="H35" s="195"/>
      <c r="I35" s="196">
        <f t="shared" si="0"/>
        <v>0</v>
      </c>
      <c r="J35" s="195"/>
      <c r="K35" s="195"/>
      <c r="L35" s="195"/>
      <c r="M35" s="195"/>
      <c r="N35" s="196">
        <f t="shared" si="1"/>
        <v>0</v>
      </c>
      <c r="O35" s="195"/>
      <c r="P35" s="441"/>
    </row>
    <row r="36" spans="1:16">
      <c r="A36" s="438">
        <v>1021</v>
      </c>
      <c r="B36" s="439"/>
      <c r="C36" s="442"/>
      <c r="D36" s="55" t="s">
        <v>960</v>
      </c>
      <c r="E36" s="195"/>
      <c r="F36" s="195"/>
      <c r="G36" s="195"/>
      <c r="H36" s="195"/>
      <c r="I36" s="196">
        <f t="shared" si="0"/>
        <v>0</v>
      </c>
      <c r="J36" s="195"/>
      <c r="K36" s="195"/>
      <c r="L36" s="195"/>
      <c r="M36" s="195"/>
      <c r="N36" s="196">
        <f t="shared" si="1"/>
        <v>0</v>
      </c>
      <c r="O36" s="195"/>
      <c r="P36" s="441"/>
    </row>
    <row r="37" spans="1:16">
      <c r="A37" s="438"/>
      <c r="B37" s="439"/>
      <c r="C37" s="442"/>
      <c r="D37" s="55" t="s">
        <v>961</v>
      </c>
      <c r="E37" s="195"/>
      <c r="F37" s="195"/>
      <c r="G37" s="195"/>
      <c r="H37" s="195"/>
      <c r="I37" s="196">
        <f t="shared" si="0"/>
        <v>0</v>
      </c>
      <c r="J37" s="195"/>
      <c r="K37" s="195"/>
      <c r="L37" s="195"/>
      <c r="M37" s="195"/>
      <c r="N37" s="196">
        <f t="shared" si="1"/>
        <v>0</v>
      </c>
      <c r="O37" s="195"/>
      <c r="P37" s="441"/>
    </row>
    <row r="38" spans="1:16">
      <c r="A38" s="438"/>
      <c r="B38" s="439"/>
      <c r="C38" s="442"/>
      <c r="D38" s="55" t="s">
        <v>962</v>
      </c>
      <c r="E38" s="195"/>
      <c r="F38" s="195"/>
      <c r="G38" s="195"/>
      <c r="H38" s="195"/>
      <c r="I38" s="196">
        <f t="shared" si="0"/>
        <v>0</v>
      </c>
      <c r="J38" s="195"/>
      <c r="K38" s="195"/>
      <c r="L38" s="195"/>
      <c r="M38" s="195"/>
      <c r="N38" s="196">
        <f t="shared" si="1"/>
        <v>0</v>
      </c>
      <c r="O38" s="195"/>
      <c r="P38" s="441"/>
    </row>
    <row r="39" spans="1:16">
      <c r="A39" s="438">
        <v>1022</v>
      </c>
      <c r="B39" s="439"/>
      <c r="C39" s="442"/>
      <c r="D39" s="55" t="s">
        <v>963</v>
      </c>
      <c r="E39" s="195"/>
      <c r="F39" s="195"/>
      <c r="G39" s="195"/>
      <c r="H39" s="195"/>
      <c r="I39" s="196">
        <f t="shared" si="0"/>
        <v>0</v>
      </c>
      <c r="J39" s="195"/>
      <c r="K39" s="195"/>
      <c r="L39" s="195"/>
      <c r="M39" s="195"/>
      <c r="N39" s="196">
        <f t="shared" si="1"/>
        <v>0</v>
      </c>
      <c r="O39" s="195"/>
      <c r="P39" s="441"/>
    </row>
    <row r="40" spans="1:16">
      <c r="A40" s="438">
        <v>1023</v>
      </c>
      <c r="B40" s="439"/>
      <c r="C40" s="442"/>
      <c r="D40" s="55" t="s">
        <v>964</v>
      </c>
      <c r="E40" s="195"/>
      <c r="F40" s="195"/>
      <c r="G40" s="195"/>
      <c r="H40" s="195"/>
      <c r="I40" s="196">
        <f t="shared" si="0"/>
        <v>0</v>
      </c>
      <c r="J40" s="195"/>
      <c r="K40" s="195"/>
      <c r="L40" s="195"/>
      <c r="M40" s="195"/>
      <c r="N40" s="196">
        <f t="shared" si="1"/>
        <v>0</v>
      </c>
      <c r="O40" s="195"/>
      <c r="P40" s="441"/>
    </row>
    <row r="41" spans="1:16">
      <c r="A41" s="438">
        <v>1024</v>
      </c>
      <c r="B41" s="442"/>
      <c r="C41" s="443"/>
      <c r="D41" s="444" t="s">
        <v>662</v>
      </c>
      <c r="E41" s="196">
        <f>+SUM(E14:E40)</f>
        <v>0</v>
      </c>
      <c r="F41" s="196">
        <f>+SUM(F14:F40)</f>
        <v>0</v>
      </c>
      <c r="G41" s="196">
        <f>+SUM(G14:G40)</f>
        <v>0</v>
      </c>
      <c r="H41" s="196">
        <f>+SUM(H14:H40)</f>
        <v>0</v>
      </c>
      <c r="I41" s="196">
        <f t="shared" si="0"/>
        <v>0</v>
      </c>
      <c r="J41" s="196">
        <f>+SUM(J14:J40)</f>
        <v>0</v>
      </c>
      <c r="K41" s="196">
        <f>+SUM(K14:K40)</f>
        <v>0</v>
      </c>
      <c r="L41" s="196">
        <f>+SUM(L14:L40)</f>
        <v>0</v>
      </c>
      <c r="M41" s="196">
        <f>+SUM(M14:M40)</f>
        <v>0</v>
      </c>
      <c r="N41" s="196">
        <f t="shared" si="1"/>
        <v>0</v>
      </c>
      <c r="O41" s="196">
        <f>+SUM(O14:O40)</f>
        <v>0</v>
      </c>
      <c r="P41" s="445"/>
    </row>
    <row r="42" spans="1:16" ht="12.75" customHeight="1">
      <c r="A42" s="438">
        <v>1026</v>
      </c>
      <c r="B42" s="439"/>
      <c r="C42" s="597" t="s">
        <v>965</v>
      </c>
      <c r="D42" s="55" t="s">
        <v>225</v>
      </c>
      <c r="E42" s="195"/>
      <c r="F42" s="195"/>
      <c r="G42" s="195"/>
      <c r="H42" s="195"/>
      <c r="I42" s="196">
        <f t="shared" si="0"/>
        <v>0</v>
      </c>
      <c r="J42" s="195"/>
      <c r="K42" s="195"/>
      <c r="L42" s="195"/>
      <c r="M42" s="195"/>
      <c r="N42" s="196">
        <f t="shared" si="1"/>
        <v>0</v>
      </c>
      <c r="O42" s="195"/>
      <c r="P42" s="441"/>
    </row>
    <row r="43" spans="1:16" ht="12.75" customHeight="1">
      <c r="A43" s="438">
        <v>1028</v>
      </c>
      <c r="B43" s="439"/>
      <c r="C43" s="597"/>
      <c r="D43" s="55" t="s">
        <v>966</v>
      </c>
      <c r="E43" s="195"/>
      <c r="F43" s="195"/>
      <c r="G43" s="195"/>
      <c r="H43" s="195"/>
      <c r="I43" s="196">
        <f t="shared" si="0"/>
        <v>0</v>
      </c>
      <c r="J43" s="195"/>
      <c r="K43" s="195"/>
      <c r="L43" s="195"/>
      <c r="M43" s="195"/>
      <c r="N43" s="196">
        <f t="shared" si="1"/>
        <v>0</v>
      </c>
      <c r="O43" s="195"/>
      <c r="P43" s="441"/>
    </row>
    <row r="44" spans="1:16">
      <c r="A44" s="438">
        <v>1029</v>
      </c>
      <c r="B44" s="439"/>
      <c r="C44" s="442"/>
      <c r="D44" s="55" t="s">
        <v>231</v>
      </c>
      <c r="E44" s="195"/>
      <c r="F44" s="195"/>
      <c r="G44" s="195"/>
      <c r="H44" s="195"/>
      <c r="I44" s="196">
        <f t="shared" si="0"/>
        <v>0</v>
      </c>
      <c r="J44" s="195"/>
      <c r="K44" s="195"/>
      <c r="L44" s="195"/>
      <c r="M44" s="195"/>
      <c r="N44" s="196">
        <f t="shared" si="1"/>
        <v>0</v>
      </c>
      <c r="O44" s="195"/>
      <c r="P44" s="441"/>
    </row>
    <row r="45" spans="1:16">
      <c r="A45" s="438">
        <v>1030</v>
      </c>
      <c r="B45" s="439"/>
      <c r="C45" s="442"/>
      <c r="D45" s="55" t="s">
        <v>234</v>
      </c>
      <c r="E45" s="195"/>
      <c r="F45" s="195"/>
      <c r="G45" s="195"/>
      <c r="H45" s="195"/>
      <c r="I45" s="196">
        <f t="shared" si="0"/>
        <v>0</v>
      </c>
      <c r="J45" s="195"/>
      <c r="K45" s="195"/>
      <c r="L45" s="195"/>
      <c r="M45" s="195"/>
      <c r="N45" s="196">
        <f t="shared" si="1"/>
        <v>0</v>
      </c>
      <c r="O45" s="195"/>
      <c r="P45" s="441"/>
    </row>
    <row r="46" spans="1:16">
      <c r="A46" s="438">
        <v>1031</v>
      </c>
      <c r="B46" s="439"/>
      <c r="C46" s="442"/>
      <c r="D46" s="55" t="s">
        <v>237</v>
      </c>
      <c r="E46" s="195"/>
      <c r="F46" s="195"/>
      <c r="G46" s="195"/>
      <c r="H46" s="195"/>
      <c r="I46" s="196">
        <f t="shared" ref="I46:I77" si="2">+SUM(F46:H46)</f>
        <v>0</v>
      </c>
      <c r="J46" s="195"/>
      <c r="K46" s="195"/>
      <c r="L46" s="195"/>
      <c r="M46" s="195"/>
      <c r="N46" s="196">
        <f t="shared" ref="N46:N77" si="3">+SUM(K46:M46)</f>
        <v>0</v>
      </c>
      <c r="O46" s="195"/>
      <c r="P46" s="441"/>
    </row>
    <row r="47" spans="1:16">
      <c r="A47" s="438"/>
      <c r="B47" s="439"/>
      <c r="C47" s="442"/>
      <c r="D47" s="55" t="s">
        <v>240</v>
      </c>
      <c r="E47" s="195"/>
      <c r="F47" s="195"/>
      <c r="G47" s="195"/>
      <c r="H47" s="195"/>
      <c r="I47" s="196">
        <f t="shared" si="2"/>
        <v>0</v>
      </c>
      <c r="J47" s="195"/>
      <c r="K47" s="195"/>
      <c r="L47" s="195"/>
      <c r="M47" s="195"/>
      <c r="N47" s="196">
        <f t="shared" si="3"/>
        <v>0</v>
      </c>
      <c r="O47" s="195"/>
      <c r="P47" s="441"/>
    </row>
    <row r="48" spans="1:16">
      <c r="A48" s="438">
        <v>2001</v>
      </c>
      <c r="B48" s="439"/>
      <c r="C48" s="442"/>
      <c r="D48" s="55" t="s">
        <v>485</v>
      </c>
      <c r="E48" s="195"/>
      <c r="F48" s="195"/>
      <c r="G48" s="195"/>
      <c r="H48" s="195"/>
      <c r="I48" s="196">
        <f t="shared" si="2"/>
        <v>0</v>
      </c>
      <c r="J48" s="195"/>
      <c r="K48" s="195"/>
      <c r="L48" s="195"/>
      <c r="M48" s="195"/>
      <c r="N48" s="196">
        <f t="shared" si="3"/>
        <v>0</v>
      </c>
      <c r="O48" s="195"/>
      <c r="P48" s="441"/>
    </row>
    <row r="49" spans="1:16">
      <c r="A49" s="438">
        <v>2002</v>
      </c>
      <c r="B49" s="439"/>
      <c r="C49" s="442"/>
      <c r="D49" s="55" t="s">
        <v>251</v>
      </c>
      <c r="E49" s="195"/>
      <c r="F49" s="195"/>
      <c r="G49" s="195"/>
      <c r="H49" s="195"/>
      <c r="I49" s="196">
        <f t="shared" si="2"/>
        <v>0</v>
      </c>
      <c r="J49" s="195"/>
      <c r="K49" s="195"/>
      <c r="L49" s="195"/>
      <c r="M49" s="195"/>
      <c r="N49" s="196">
        <f t="shared" si="3"/>
        <v>0</v>
      </c>
      <c r="O49" s="195"/>
      <c r="P49" s="441"/>
    </row>
    <row r="50" spans="1:16">
      <c r="A50" s="438"/>
      <c r="B50" s="439"/>
      <c r="C50" s="442"/>
      <c r="D50" s="55" t="s">
        <v>960</v>
      </c>
      <c r="E50" s="195"/>
      <c r="F50" s="195"/>
      <c r="G50" s="195"/>
      <c r="H50" s="195"/>
      <c r="I50" s="196">
        <f t="shared" si="2"/>
        <v>0</v>
      </c>
      <c r="J50" s="195"/>
      <c r="K50" s="195"/>
      <c r="L50" s="195"/>
      <c r="M50" s="195"/>
      <c r="N50" s="196">
        <f t="shared" si="3"/>
        <v>0</v>
      </c>
      <c r="O50" s="195"/>
      <c r="P50" s="441"/>
    </row>
    <row r="51" spans="1:16">
      <c r="A51" s="438"/>
      <c r="B51" s="439"/>
      <c r="C51" s="442"/>
      <c r="D51" s="55" t="s">
        <v>961</v>
      </c>
      <c r="E51" s="195"/>
      <c r="F51" s="195"/>
      <c r="G51" s="195"/>
      <c r="H51" s="195"/>
      <c r="I51" s="196">
        <f t="shared" si="2"/>
        <v>0</v>
      </c>
      <c r="J51" s="195"/>
      <c r="K51" s="195"/>
      <c r="L51" s="195"/>
      <c r="M51" s="195"/>
      <c r="N51" s="196">
        <f t="shared" si="3"/>
        <v>0</v>
      </c>
      <c r="O51" s="195"/>
      <c r="P51" s="441"/>
    </row>
    <row r="52" spans="1:16">
      <c r="A52" s="438"/>
      <c r="B52" s="439"/>
      <c r="C52" s="442"/>
      <c r="D52" s="55" t="s">
        <v>962</v>
      </c>
      <c r="E52" s="195"/>
      <c r="F52" s="195"/>
      <c r="G52" s="195"/>
      <c r="H52" s="195"/>
      <c r="I52" s="196">
        <f t="shared" si="2"/>
        <v>0</v>
      </c>
      <c r="J52" s="195"/>
      <c r="K52" s="195"/>
      <c r="L52" s="195"/>
      <c r="M52" s="195"/>
      <c r="N52" s="196">
        <f t="shared" si="3"/>
        <v>0</v>
      </c>
      <c r="O52" s="195"/>
      <c r="P52" s="441"/>
    </row>
    <row r="53" spans="1:16">
      <c r="A53" s="438"/>
      <c r="B53" s="439"/>
      <c r="C53" s="442"/>
      <c r="D53" s="55" t="s">
        <v>963</v>
      </c>
      <c r="E53" s="195"/>
      <c r="F53" s="195"/>
      <c r="G53" s="195"/>
      <c r="H53" s="195"/>
      <c r="I53" s="196">
        <f t="shared" si="2"/>
        <v>0</v>
      </c>
      <c r="J53" s="195"/>
      <c r="K53" s="195"/>
      <c r="L53" s="195"/>
      <c r="M53" s="195"/>
      <c r="N53" s="196">
        <f t="shared" si="3"/>
        <v>0</v>
      </c>
      <c r="O53" s="195"/>
      <c r="P53" s="441"/>
    </row>
    <row r="54" spans="1:16">
      <c r="A54" s="438">
        <v>2003</v>
      </c>
      <c r="B54" s="439"/>
      <c r="C54" s="442"/>
      <c r="D54" s="55" t="s">
        <v>964</v>
      </c>
      <c r="E54" s="195"/>
      <c r="F54" s="195"/>
      <c r="G54" s="195"/>
      <c r="H54" s="195"/>
      <c r="I54" s="196">
        <f t="shared" si="2"/>
        <v>0</v>
      </c>
      <c r="J54" s="195"/>
      <c r="K54" s="195"/>
      <c r="L54" s="195"/>
      <c r="M54" s="195"/>
      <c r="N54" s="196">
        <f t="shared" si="3"/>
        <v>0</v>
      </c>
      <c r="O54" s="195"/>
      <c r="P54" s="441"/>
    </row>
    <row r="55" spans="1:16">
      <c r="A55" s="438">
        <v>2004</v>
      </c>
      <c r="B55" s="442"/>
      <c r="C55" s="443"/>
      <c r="D55" s="444" t="s">
        <v>662</v>
      </c>
      <c r="E55" s="196">
        <f>SUM(E42:E54)</f>
        <v>0</v>
      </c>
      <c r="F55" s="196">
        <f>SUM(F42:F54)</f>
        <v>0</v>
      </c>
      <c r="G55" s="196">
        <f>SUM(G42:G54)</f>
        <v>0</v>
      </c>
      <c r="H55" s="196">
        <f>SUM(H42:H54)</f>
        <v>0</v>
      </c>
      <c r="I55" s="196">
        <f t="shared" si="2"/>
        <v>0</v>
      </c>
      <c r="J55" s="196">
        <f>SUM(J42:J54)</f>
        <v>0</v>
      </c>
      <c r="K55" s="196">
        <f>SUM(K42:K54)</f>
        <v>0</v>
      </c>
      <c r="L55" s="196">
        <f>SUM(L42:L54)</f>
        <v>0</v>
      </c>
      <c r="M55" s="196">
        <f>SUM(M42:M54)</f>
        <v>0</v>
      </c>
      <c r="N55" s="196">
        <f t="shared" si="3"/>
        <v>0</v>
      </c>
      <c r="O55" s="196">
        <f>SUM(O42:O54)</f>
        <v>0</v>
      </c>
      <c r="P55" s="446"/>
    </row>
    <row r="56" spans="1:16">
      <c r="A56" s="438">
        <v>2005</v>
      </c>
      <c r="B56" s="439"/>
      <c r="C56" s="597" t="s">
        <v>967</v>
      </c>
      <c r="D56" s="55" t="s">
        <v>225</v>
      </c>
      <c r="E56" s="72"/>
      <c r="F56" s="195"/>
      <c r="G56" s="195"/>
      <c r="H56" s="195"/>
      <c r="I56" s="196">
        <f t="shared" si="2"/>
        <v>0</v>
      </c>
      <c r="J56" s="195"/>
      <c r="K56" s="195"/>
      <c r="L56" s="195"/>
      <c r="M56" s="195"/>
      <c r="N56" s="196">
        <f t="shared" si="3"/>
        <v>0</v>
      </c>
      <c r="O56" s="195"/>
      <c r="P56" s="441"/>
    </row>
    <row r="57" spans="1:16" ht="12.75" customHeight="1">
      <c r="A57" s="438">
        <v>2007</v>
      </c>
      <c r="B57" s="439"/>
      <c r="C57" s="597"/>
      <c r="D57" s="55" t="s">
        <v>966</v>
      </c>
      <c r="E57" s="72"/>
      <c r="F57" s="195"/>
      <c r="G57" s="195"/>
      <c r="H57" s="195"/>
      <c r="I57" s="196">
        <f t="shared" si="2"/>
        <v>0</v>
      </c>
      <c r="J57" s="195"/>
      <c r="K57" s="195"/>
      <c r="L57" s="195"/>
      <c r="M57" s="195"/>
      <c r="N57" s="196">
        <f t="shared" si="3"/>
        <v>0</v>
      </c>
      <c r="O57" s="195"/>
      <c r="P57" s="441"/>
    </row>
    <row r="58" spans="1:16">
      <c r="A58" s="438">
        <v>2008</v>
      </c>
      <c r="B58" s="439"/>
      <c r="C58" s="442"/>
      <c r="D58" s="55" t="s">
        <v>231</v>
      </c>
      <c r="E58" s="72"/>
      <c r="F58" s="195"/>
      <c r="G58" s="195"/>
      <c r="H58" s="195"/>
      <c r="I58" s="196">
        <f t="shared" si="2"/>
        <v>0</v>
      </c>
      <c r="J58" s="195"/>
      <c r="K58" s="195"/>
      <c r="L58" s="195"/>
      <c r="M58" s="195"/>
      <c r="N58" s="196">
        <f t="shared" si="3"/>
        <v>0</v>
      </c>
      <c r="O58" s="195"/>
      <c r="P58" s="441"/>
    </row>
    <row r="59" spans="1:16">
      <c r="A59" s="438">
        <v>2009</v>
      </c>
      <c r="B59" s="439"/>
      <c r="C59" s="442"/>
      <c r="D59" s="55" t="s">
        <v>234</v>
      </c>
      <c r="E59" s="72"/>
      <c r="F59" s="195"/>
      <c r="G59" s="195"/>
      <c r="H59" s="195"/>
      <c r="I59" s="196">
        <f t="shared" si="2"/>
        <v>0</v>
      </c>
      <c r="J59" s="195"/>
      <c r="K59" s="195"/>
      <c r="L59" s="195"/>
      <c r="M59" s="195"/>
      <c r="N59" s="196">
        <f t="shared" si="3"/>
        <v>0</v>
      </c>
      <c r="O59" s="195"/>
      <c r="P59" s="441"/>
    </row>
    <row r="60" spans="1:16">
      <c r="A60" s="438">
        <v>2010</v>
      </c>
      <c r="B60" s="439"/>
      <c r="C60" s="442"/>
      <c r="D60" s="55" t="s">
        <v>237</v>
      </c>
      <c r="E60" s="72"/>
      <c r="F60" s="195"/>
      <c r="G60" s="195"/>
      <c r="H60" s="195"/>
      <c r="I60" s="196">
        <f t="shared" si="2"/>
        <v>0</v>
      </c>
      <c r="J60" s="195"/>
      <c r="K60" s="195"/>
      <c r="L60" s="195"/>
      <c r="M60" s="195"/>
      <c r="N60" s="196">
        <f t="shared" si="3"/>
        <v>0</v>
      </c>
      <c r="O60" s="195"/>
      <c r="P60" s="441"/>
    </row>
    <row r="61" spans="1:16">
      <c r="A61" s="438">
        <v>2011</v>
      </c>
      <c r="B61" s="439"/>
      <c r="C61" s="442"/>
      <c r="D61" s="55" t="s">
        <v>240</v>
      </c>
      <c r="E61" s="72"/>
      <c r="F61" s="195"/>
      <c r="G61" s="195"/>
      <c r="H61" s="195"/>
      <c r="I61" s="196">
        <f t="shared" si="2"/>
        <v>0</v>
      </c>
      <c r="J61" s="195"/>
      <c r="K61" s="195"/>
      <c r="L61" s="195"/>
      <c r="M61" s="195"/>
      <c r="N61" s="196">
        <f t="shared" si="3"/>
        <v>0</v>
      </c>
      <c r="O61" s="195"/>
      <c r="P61" s="441"/>
    </row>
    <row r="62" spans="1:16">
      <c r="A62" s="438">
        <v>2012</v>
      </c>
      <c r="B62" s="439"/>
      <c r="C62" s="442"/>
      <c r="D62" s="55" t="s">
        <v>485</v>
      </c>
      <c r="E62" s="72"/>
      <c r="F62" s="195"/>
      <c r="G62" s="195"/>
      <c r="H62" s="195"/>
      <c r="I62" s="196">
        <f t="shared" si="2"/>
        <v>0</v>
      </c>
      <c r="J62" s="195"/>
      <c r="K62" s="195"/>
      <c r="L62" s="195"/>
      <c r="M62" s="195"/>
      <c r="N62" s="196">
        <f t="shared" si="3"/>
        <v>0</v>
      </c>
      <c r="O62" s="195"/>
      <c r="P62" s="441"/>
    </row>
    <row r="63" spans="1:16">
      <c r="A63" s="438">
        <v>2013</v>
      </c>
      <c r="B63" s="439"/>
      <c r="C63" s="442"/>
      <c r="D63" s="55" t="s">
        <v>251</v>
      </c>
      <c r="E63" s="72"/>
      <c r="F63" s="195"/>
      <c r="G63" s="195"/>
      <c r="H63" s="195"/>
      <c r="I63" s="196">
        <f t="shared" si="2"/>
        <v>0</v>
      </c>
      <c r="J63" s="195"/>
      <c r="K63" s="195"/>
      <c r="L63" s="195"/>
      <c r="M63" s="195"/>
      <c r="N63" s="196">
        <f t="shared" si="3"/>
        <v>0</v>
      </c>
      <c r="O63" s="195"/>
      <c r="P63" s="441"/>
    </row>
    <row r="64" spans="1:16">
      <c r="A64" s="438"/>
      <c r="B64" s="439"/>
      <c r="C64" s="442"/>
      <c r="D64" s="55" t="s">
        <v>960</v>
      </c>
      <c r="E64" s="72"/>
      <c r="F64" s="195"/>
      <c r="G64" s="195"/>
      <c r="H64" s="195"/>
      <c r="I64" s="196">
        <f t="shared" si="2"/>
        <v>0</v>
      </c>
      <c r="J64" s="195"/>
      <c r="K64" s="195"/>
      <c r="L64" s="195"/>
      <c r="M64" s="195"/>
      <c r="N64" s="196">
        <f t="shared" si="3"/>
        <v>0</v>
      </c>
      <c r="O64" s="195"/>
      <c r="P64" s="441"/>
    </row>
    <row r="65" spans="1:16">
      <c r="A65" s="438"/>
      <c r="B65" s="439"/>
      <c r="C65" s="442"/>
      <c r="D65" s="55" t="s">
        <v>961</v>
      </c>
      <c r="E65" s="72"/>
      <c r="F65" s="195"/>
      <c r="G65" s="195"/>
      <c r="H65" s="195"/>
      <c r="I65" s="196">
        <f t="shared" si="2"/>
        <v>0</v>
      </c>
      <c r="J65" s="195"/>
      <c r="K65" s="195"/>
      <c r="L65" s="195"/>
      <c r="M65" s="195"/>
      <c r="N65" s="196">
        <f t="shared" si="3"/>
        <v>0</v>
      </c>
      <c r="O65" s="195"/>
      <c r="P65" s="441"/>
    </row>
    <row r="66" spans="1:16">
      <c r="A66" s="438"/>
      <c r="B66" s="439"/>
      <c r="C66" s="442"/>
      <c r="D66" s="55" t="s">
        <v>962</v>
      </c>
      <c r="E66" s="72"/>
      <c r="F66" s="195"/>
      <c r="G66" s="195"/>
      <c r="H66" s="195"/>
      <c r="I66" s="196">
        <f t="shared" si="2"/>
        <v>0</v>
      </c>
      <c r="J66" s="195"/>
      <c r="K66" s="195"/>
      <c r="L66" s="195"/>
      <c r="M66" s="195"/>
      <c r="N66" s="196">
        <f t="shared" si="3"/>
        <v>0</v>
      </c>
      <c r="O66" s="195"/>
      <c r="P66" s="441"/>
    </row>
    <row r="67" spans="1:16">
      <c r="A67" s="438"/>
      <c r="B67" s="439"/>
      <c r="C67" s="442"/>
      <c r="D67" s="55" t="s">
        <v>963</v>
      </c>
      <c r="E67" s="72"/>
      <c r="F67" s="195"/>
      <c r="G67" s="195"/>
      <c r="H67" s="195"/>
      <c r="I67" s="196">
        <f t="shared" si="2"/>
        <v>0</v>
      </c>
      <c r="J67" s="195"/>
      <c r="K67" s="195"/>
      <c r="L67" s="195"/>
      <c r="M67" s="195"/>
      <c r="N67" s="196">
        <f t="shared" si="3"/>
        <v>0</v>
      </c>
      <c r="O67" s="195"/>
      <c r="P67" s="441"/>
    </row>
    <row r="68" spans="1:16">
      <c r="A68" s="438">
        <v>2014</v>
      </c>
      <c r="B68" s="439"/>
      <c r="C68" s="442"/>
      <c r="D68" s="55" t="s">
        <v>964</v>
      </c>
      <c r="E68" s="72"/>
      <c r="F68" s="195"/>
      <c r="G68" s="195"/>
      <c r="H68" s="195"/>
      <c r="I68" s="196">
        <f t="shared" si="2"/>
        <v>0</v>
      </c>
      <c r="J68" s="195"/>
      <c r="K68" s="195"/>
      <c r="L68" s="195"/>
      <c r="M68" s="195"/>
      <c r="N68" s="196">
        <f t="shared" si="3"/>
        <v>0</v>
      </c>
      <c r="O68" s="195"/>
      <c r="P68" s="441"/>
    </row>
    <row r="69" spans="1:16">
      <c r="A69" s="438">
        <v>2015</v>
      </c>
      <c r="B69" s="442"/>
      <c r="C69" s="443"/>
      <c r="D69" s="444" t="s">
        <v>662</v>
      </c>
      <c r="E69" s="72"/>
      <c r="F69" s="196">
        <f>SUM(F56:F68)</f>
        <v>0</v>
      </c>
      <c r="G69" s="196">
        <f>SUM(G56:G68)</f>
        <v>0</v>
      </c>
      <c r="H69" s="196">
        <f>SUM(H56:H68)</f>
        <v>0</v>
      </c>
      <c r="I69" s="196">
        <f t="shared" si="2"/>
        <v>0</v>
      </c>
      <c r="J69" s="196">
        <f>SUM(J56:J68)</f>
        <v>0</v>
      </c>
      <c r="K69" s="196">
        <f>SUM(K56:K68)</f>
        <v>0</v>
      </c>
      <c r="L69" s="196">
        <f>SUM(L56:L68)</f>
        <v>0</v>
      </c>
      <c r="M69" s="196">
        <f>SUM(M56:M68)</f>
        <v>0</v>
      </c>
      <c r="N69" s="196">
        <f t="shared" si="3"/>
        <v>0</v>
      </c>
      <c r="O69" s="196">
        <f>SUM(O56:O68)</f>
        <v>0</v>
      </c>
      <c r="P69" s="446"/>
    </row>
    <row r="70" spans="1:16">
      <c r="A70" s="438">
        <v>2016</v>
      </c>
      <c r="B70" s="439"/>
      <c r="C70" s="597" t="s">
        <v>968</v>
      </c>
      <c r="D70" s="55" t="s">
        <v>225</v>
      </c>
      <c r="E70" s="195"/>
      <c r="F70" s="195"/>
      <c r="G70" s="195"/>
      <c r="H70" s="195"/>
      <c r="I70" s="196">
        <f t="shared" si="2"/>
        <v>0</v>
      </c>
      <c r="J70" s="195"/>
      <c r="K70" s="195"/>
      <c r="L70" s="195"/>
      <c r="M70" s="195"/>
      <c r="N70" s="196">
        <f t="shared" si="3"/>
        <v>0</v>
      </c>
      <c r="O70" s="195"/>
      <c r="P70" s="441"/>
    </row>
    <row r="71" spans="1:16" ht="12.75" customHeight="1">
      <c r="A71" s="438">
        <v>2018</v>
      </c>
      <c r="B71" s="439"/>
      <c r="C71" s="597"/>
      <c r="D71" s="55" t="s">
        <v>966</v>
      </c>
      <c r="E71" s="195"/>
      <c r="F71" s="195"/>
      <c r="G71" s="195"/>
      <c r="H71" s="195"/>
      <c r="I71" s="196">
        <f t="shared" si="2"/>
        <v>0</v>
      </c>
      <c r="J71" s="195"/>
      <c r="K71" s="195"/>
      <c r="L71" s="195"/>
      <c r="M71" s="195"/>
      <c r="N71" s="196">
        <f t="shared" si="3"/>
        <v>0</v>
      </c>
      <c r="O71" s="195"/>
      <c r="P71" s="441"/>
    </row>
    <row r="72" spans="1:16">
      <c r="A72" s="438">
        <v>2019</v>
      </c>
      <c r="B72" s="439"/>
      <c r="C72" s="442"/>
      <c r="D72" s="55" t="s">
        <v>231</v>
      </c>
      <c r="E72" s="195"/>
      <c r="F72" s="195"/>
      <c r="G72" s="195"/>
      <c r="H72" s="195"/>
      <c r="I72" s="196">
        <f t="shared" si="2"/>
        <v>0</v>
      </c>
      <c r="J72" s="195"/>
      <c r="K72" s="195"/>
      <c r="L72" s="195"/>
      <c r="M72" s="195"/>
      <c r="N72" s="196">
        <f t="shared" si="3"/>
        <v>0</v>
      </c>
      <c r="O72" s="195"/>
      <c r="P72" s="441"/>
    </row>
    <row r="73" spans="1:16">
      <c r="A73" s="438">
        <v>2020</v>
      </c>
      <c r="B73" s="439"/>
      <c r="C73" s="442"/>
      <c r="D73" s="55" t="s">
        <v>234</v>
      </c>
      <c r="E73" s="195"/>
      <c r="F73" s="195"/>
      <c r="G73" s="195"/>
      <c r="H73" s="195"/>
      <c r="I73" s="196">
        <f t="shared" si="2"/>
        <v>0</v>
      </c>
      <c r="J73" s="195"/>
      <c r="K73" s="195"/>
      <c r="L73" s="195"/>
      <c r="M73" s="195"/>
      <c r="N73" s="196">
        <f t="shared" si="3"/>
        <v>0</v>
      </c>
      <c r="O73" s="195"/>
      <c r="P73" s="441"/>
    </row>
    <row r="74" spans="1:16">
      <c r="A74" s="438"/>
      <c r="B74" s="439"/>
      <c r="C74" s="442"/>
      <c r="D74" s="55" t="s">
        <v>237</v>
      </c>
      <c r="E74" s="195"/>
      <c r="F74" s="195"/>
      <c r="G74" s="195"/>
      <c r="H74" s="195"/>
      <c r="I74" s="196">
        <f t="shared" si="2"/>
        <v>0</v>
      </c>
      <c r="J74" s="195"/>
      <c r="K74" s="195"/>
      <c r="L74" s="195"/>
      <c r="M74" s="195"/>
      <c r="N74" s="196">
        <f t="shared" si="3"/>
        <v>0</v>
      </c>
      <c r="O74" s="195"/>
      <c r="P74" s="441"/>
    </row>
    <row r="75" spans="1:16">
      <c r="A75" s="438">
        <v>2021</v>
      </c>
      <c r="B75" s="439"/>
      <c r="C75" s="442"/>
      <c r="D75" s="55" t="s">
        <v>240</v>
      </c>
      <c r="E75" s="195"/>
      <c r="F75" s="195"/>
      <c r="G75" s="195"/>
      <c r="H75" s="195"/>
      <c r="I75" s="196">
        <f t="shared" si="2"/>
        <v>0</v>
      </c>
      <c r="J75" s="195"/>
      <c r="K75" s="195"/>
      <c r="L75" s="195"/>
      <c r="M75" s="195"/>
      <c r="N75" s="196">
        <f t="shared" si="3"/>
        <v>0</v>
      </c>
      <c r="O75" s="195"/>
      <c r="P75" s="441"/>
    </row>
    <row r="76" spans="1:16">
      <c r="A76" s="438">
        <v>2022</v>
      </c>
      <c r="B76" s="439"/>
      <c r="C76" s="442"/>
      <c r="D76" s="55" t="s">
        <v>485</v>
      </c>
      <c r="E76" s="195"/>
      <c r="F76" s="195"/>
      <c r="G76" s="195"/>
      <c r="H76" s="195"/>
      <c r="I76" s="196">
        <f t="shared" si="2"/>
        <v>0</v>
      </c>
      <c r="J76" s="195"/>
      <c r="K76" s="195"/>
      <c r="L76" s="195"/>
      <c r="M76" s="195"/>
      <c r="N76" s="196">
        <f t="shared" si="3"/>
        <v>0</v>
      </c>
      <c r="O76" s="195"/>
      <c r="P76" s="441"/>
    </row>
    <row r="77" spans="1:16">
      <c r="A77" s="438">
        <v>2023</v>
      </c>
      <c r="B77" s="439"/>
      <c r="C77" s="442"/>
      <c r="D77" s="55" t="s">
        <v>251</v>
      </c>
      <c r="E77" s="195"/>
      <c r="F77" s="195"/>
      <c r="G77" s="195"/>
      <c r="H77" s="195"/>
      <c r="I77" s="196">
        <f t="shared" si="2"/>
        <v>0</v>
      </c>
      <c r="J77" s="195"/>
      <c r="K77" s="195"/>
      <c r="L77" s="195"/>
      <c r="M77" s="195"/>
      <c r="N77" s="196">
        <f t="shared" si="3"/>
        <v>0</v>
      </c>
      <c r="O77" s="195"/>
      <c r="P77" s="441"/>
    </row>
    <row r="78" spans="1:16">
      <c r="A78" s="438"/>
      <c r="B78" s="439"/>
      <c r="C78" s="442"/>
      <c r="D78" s="55" t="s">
        <v>960</v>
      </c>
      <c r="E78" s="195"/>
      <c r="F78" s="195"/>
      <c r="G78" s="195"/>
      <c r="H78" s="195"/>
      <c r="I78" s="196">
        <f t="shared" ref="I78:I97" si="4">+SUM(F78:H78)</f>
        <v>0</v>
      </c>
      <c r="J78" s="195"/>
      <c r="K78" s="195"/>
      <c r="L78" s="195"/>
      <c r="M78" s="195"/>
      <c r="N78" s="196">
        <f t="shared" ref="N78:N97" si="5">+SUM(K78:M78)</f>
        <v>0</v>
      </c>
      <c r="O78" s="195"/>
      <c r="P78" s="441"/>
    </row>
    <row r="79" spans="1:16">
      <c r="A79" s="438"/>
      <c r="B79" s="439"/>
      <c r="C79" s="442"/>
      <c r="D79" s="55" t="s">
        <v>961</v>
      </c>
      <c r="E79" s="195"/>
      <c r="F79" s="195"/>
      <c r="G79" s="195"/>
      <c r="H79" s="195"/>
      <c r="I79" s="196">
        <f t="shared" si="4"/>
        <v>0</v>
      </c>
      <c r="J79" s="195"/>
      <c r="K79" s="195"/>
      <c r="L79" s="195"/>
      <c r="M79" s="195"/>
      <c r="N79" s="196">
        <f t="shared" si="5"/>
        <v>0</v>
      </c>
      <c r="O79" s="195"/>
      <c r="P79" s="441"/>
    </row>
    <row r="80" spans="1:16">
      <c r="A80" s="438"/>
      <c r="B80" s="439"/>
      <c r="C80" s="442"/>
      <c r="D80" s="55" t="s">
        <v>962</v>
      </c>
      <c r="E80" s="195"/>
      <c r="F80" s="195"/>
      <c r="G80" s="195"/>
      <c r="H80" s="195"/>
      <c r="I80" s="196">
        <f t="shared" si="4"/>
        <v>0</v>
      </c>
      <c r="J80" s="195"/>
      <c r="K80" s="195"/>
      <c r="L80" s="195"/>
      <c r="M80" s="195"/>
      <c r="N80" s="196">
        <f t="shared" si="5"/>
        <v>0</v>
      </c>
      <c r="O80" s="195"/>
      <c r="P80" s="441"/>
    </row>
    <row r="81" spans="1:16">
      <c r="A81" s="438"/>
      <c r="B81" s="439"/>
      <c r="C81" s="442"/>
      <c r="D81" s="55" t="s">
        <v>963</v>
      </c>
      <c r="E81" s="195"/>
      <c r="F81" s="195"/>
      <c r="G81" s="195"/>
      <c r="H81" s="195"/>
      <c r="I81" s="196">
        <f t="shared" si="4"/>
        <v>0</v>
      </c>
      <c r="J81" s="195"/>
      <c r="K81" s="195"/>
      <c r="L81" s="195"/>
      <c r="M81" s="195"/>
      <c r="N81" s="196">
        <f t="shared" si="5"/>
        <v>0</v>
      </c>
      <c r="O81" s="195"/>
      <c r="P81" s="441"/>
    </row>
    <row r="82" spans="1:16">
      <c r="A82" s="438">
        <v>2024</v>
      </c>
      <c r="B82" s="439"/>
      <c r="C82" s="442"/>
      <c r="D82" s="55" t="s">
        <v>964</v>
      </c>
      <c r="E82" s="195"/>
      <c r="F82" s="195"/>
      <c r="G82" s="195"/>
      <c r="H82" s="195"/>
      <c r="I82" s="196">
        <f t="shared" si="4"/>
        <v>0</v>
      </c>
      <c r="J82" s="195"/>
      <c r="K82" s="195"/>
      <c r="L82" s="195"/>
      <c r="M82" s="195"/>
      <c r="N82" s="196">
        <f t="shared" si="5"/>
        <v>0</v>
      </c>
      <c r="O82" s="195"/>
      <c r="P82" s="441"/>
    </row>
    <row r="83" spans="1:16">
      <c r="A83" s="438">
        <v>2025</v>
      </c>
      <c r="B83" s="442"/>
      <c r="C83" s="443"/>
      <c r="D83" s="444" t="s">
        <v>662</v>
      </c>
      <c r="E83" s="196">
        <f>SUM(E70:E82)</f>
        <v>0</v>
      </c>
      <c r="F83" s="196">
        <f>SUM(F70:F82)</f>
        <v>0</v>
      </c>
      <c r="G83" s="196">
        <f>SUM(G70:G82)</f>
        <v>0</v>
      </c>
      <c r="H83" s="196">
        <f>SUM(H70:H82)</f>
        <v>0</v>
      </c>
      <c r="I83" s="196">
        <f t="shared" si="4"/>
        <v>0</v>
      </c>
      <c r="J83" s="196">
        <f>SUM(J70:J82)</f>
        <v>0</v>
      </c>
      <c r="K83" s="196">
        <f>SUM(K70:K82)</f>
        <v>0</v>
      </c>
      <c r="L83" s="196">
        <f>SUM(L70:L82)</f>
        <v>0</v>
      </c>
      <c r="M83" s="196">
        <f>SUM(M70:M82)</f>
        <v>0</v>
      </c>
      <c r="N83" s="196">
        <f t="shared" si="5"/>
        <v>0</v>
      </c>
      <c r="O83" s="196">
        <f>SUM(O70:O82)</f>
        <v>0</v>
      </c>
      <c r="P83" s="446"/>
    </row>
    <row r="84" spans="1:16">
      <c r="A84" s="438">
        <v>2026</v>
      </c>
      <c r="B84" s="439"/>
      <c r="C84" s="597" t="s">
        <v>969</v>
      </c>
      <c r="D84" s="55" t="s">
        <v>225</v>
      </c>
      <c r="E84" s="72"/>
      <c r="F84" s="195"/>
      <c r="G84" s="195"/>
      <c r="H84" s="195"/>
      <c r="I84" s="196">
        <f t="shared" si="4"/>
        <v>0</v>
      </c>
      <c r="J84" s="195"/>
      <c r="K84" s="195"/>
      <c r="L84" s="195"/>
      <c r="M84" s="195"/>
      <c r="N84" s="196">
        <f t="shared" si="5"/>
        <v>0</v>
      </c>
      <c r="O84" s="195"/>
      <c r="P84" s="441"/>
    </row>
    <row r="85" spans="1:16" ht="12.75" customHeight="1">
      <c r="A85" s="438">
        <v>2028</v>
      </c>
      <c r="B85" s="439"/>
      <c r="C85" s="597"/>
      <c r="D85" s="55" t="s">
        <v>966</v>
      </c>
      <c r="E85" s="72"/>
      <c r="F85" s="195"/>
      <c r="G85" s="195"/>
      <c r="H85" s="195"/>
      <c r="I85" s="196">
        <f t="shared" si="4"/>
        <v>0</v>
      </c>
      <c r="J85" s="195"/>
      <c r="K85" s="195"/>
      <c r="L85" s="195"/>
      <c r="M85" s="195"/>
      <c r="N85" s="196">
        <f t="shared" si="5"/>
        <v>0</v>
      </c>
      <c r="O85" s="195"/>
      <c r="P85" s="441"/>
    </row>
    <row r="86" spans="1:16">
      <c r="A86" s="438">
        <v>2029</v>
      </c>
      <c r="B86" s="439"/>
      <c r="C86" s="442"/>
      <c r="D86" s="55" t="s">
        <v>231</v>
      </c>
      <c r="E86" s="72"/>
      <c r="F86" s="195"/>
      <c r="G86" s="195"/>
      <c r="H86" s="195"/>
      <c r="I86" s="196">
        <f t="shared" si="4"/>
        <v>0</v>
      </c>
      <c r="J86" s="195"/>
      <c r="K86" s="195"/>
      <c r="L86" s="195"/>
      <c r="M86" s="195"/>
      <c r="N86" s="196">
        <f t="shared" si="5"/>
        <v>0</v>
      </c>
      <c r="O86" s="195"/>
      <c r="P86" s="441"/>
    </row>
    <row r="87" spans="1:16">
      <c r="A87" s="438">
        <v>2030</v>
      </c>
      <c r="B87" s="439"/>
      <c r="C87" s="442"/>
      <c r="D87" s="55" t="s">
        <v>234</v>
      </c>
      <c r="E87" s="72"/>
      <c r="F87" s="195"/>
      <c r="G87" s="195"/>
      <c r="H87" s="195"/>
      <c r="I87" s="196">
        <f t="shared" si="4"/>
        <v>0</v>
      </c>
      <c r="J87" s="195"/>
      <c r="K87" s="195"/>
      <c r="L87" s="195"/>
      <c r="M87" s="195"/>
      <c r="N87" s="196">
        <f t="shared" si="5"/>
        <v>0</v>
      </c>
      <c r="O87" s="195"/>
      <c r="P87" s="441"/>
    </row>
    <row r="88" spans="1:16">
      <c r="A88" s="438">
        <v>2031</v>
      </c>
      <c r="B88" s="439"/>
      <c r="C88" s="442"/>
      <c r="D88" s="55" t="s">
        <v>237</v>
      </c>
      <c r="E88" s="72"/>
      <c r="F88" s="195"/>
      <c r="G88" s="195"/>
      <c r="H88" s="195"/>
      <c r="I88" s="196">
        <f t="shared" si="4"/>
        <v>0</v>
      </c>
      <c r="J88" s="195"/>
      <c r="K88" s="195"/>
      <c r="L88" s="195"/>
      <c r="M88" s="195"/>
      <c r="N88" s="196">
        <f t="shared" si="5"/>
        <v>0</v>
      </c>
      <c r="O88" s="195"/>
      <c r="P88" s="441"/>
    </row>
    <row r="89" spans="1:16">
      <c r="A89" s="412"/>
      <c r="B89" s="439"/>
      <c r="C89" s="442"/>
      <c r="D89" s="55" t="s">
        <v>240</v>
      </c>
      <c r="E89" s="72"/>
      <c r="F89" s="195"/>
      <c r="G89" s="195"/>
      <c r="H89" s="195"/>
      <c r="I89" s="196">
        <f t="shared" si="4"/>
        <v>0</v>
      </c>
      <c r="J89" s="195"/>
      <c r="K89" s="195"/>
      <c r="L89" s="195"/>
      <c r="M89" s="195"/>
      <c r="N89" s="196">
        <f t="shared" si="5"/>
        <v>0</v>
      </c>
      <c r="O89" s="195"/>
      <c r="P89" s="441"/>
    </row>
    <row r="90" spans="1:16">
      <c r="A90" s="412"/>
      <c r="B90" s="439"/>
      <c r="C90" s="442"/>
      <c r="D90" s="55" t="s">
        <v>485</v>
      </c>
      <c r="E90" s="72"/>
      <c r="F90" s="195"/>
      <c r="G90" s="195"/>
      <c r="H90" s="195"/>
      <c r="I90" s="196">
        <f t="shared" si="4"/>
        <v>0</v>
      </c>
      <c r="J90" s="195"/>
      <c r="K90" s="195"/>
      <c r="L90" s="195"/>
      <c r="M90" s="195"/>
      <c r="N90" s="196">
        <f t="shared" si="5"/>
        <v>0</v>
      </c>
      <c r="O90" s="195"/>
      <c r="P90" s="441"/>
    </row>
    <row r="91" spans="1:16">
      <c r="A91" s="412"/>
      <c r="B91" s="439"/>
      <c r="C91" s="442"/>
      <c r="D91" s="55" t="s">
        <v>251</v>
      </c>
      <c r="E91" s="72"/>
      <c r="F91" s="195"/>
      <c r="G91" s="195"/>
      <c r="H91" s="195"/>
      <c r="I91" s="196">
        <f t="shared" si="4"/>
        <v>0</v>
      </c>
      <c r="J91" s="195"/>
      <c r="K91" s="195"/>
      <c r="L91" s="195"/>
      <c r="M91" s="195"/>
      <c r="N91" s="196">
        <f t="shared" si="5"/>
        <v>0</v>
      </c>
      <c r="O91" s="195"/>
      <c r="P91" s="441"/>
    </row>
    <row r="92" spans="1:16">
      <c r="A92" s="412"/>
      <c r="B92" s="439"/>
      <c r="C92" s="442"/>
      <c r="D92" s="55" t="s">
        <v>960</v>
      </c>
      <c r="E92" s="72"/>
      <c r="F92" s="195"/>
      <c r="G92" s="195"/>
      <c r="H92" s="195"/>
      <c r="I92" s="196">
        <f t="shared" si="4"/>
        <v>0</v>
      </c>
      <c r="J92" s="195"/>
      <c r="K92" s="195"/>
      <c r="L92" s="195"/>
      <c r="M92" s="195"/>
      <c r="N92" s="196">
        <f t="shared" si="5"/>
        <v>0</v>
      </c>
      <c r="O92" s="195"/>
      <c r="P92" s="441"/>
    </row>
    <row r="93" spans="1:16">
      <c r="A93" s="412"/>
      <c r="B93" s="439"/>
      <c r="C93" s="442"/>
      <c r="D93" s="55" t="s">
        <v>961</v>
      </c>
      <c r="E93" s="72"/>
      <c r="F93" s="195"/>
      <c r="G93" s="195"/>
      <c r="H93" s="195"/>
      <c r="I93" s="196">
        <f t="shared" si="4"/>
        <v>0</v>
      </c>
      <c r="J93" s="195"/>
      <c r="K93" s="195"/>
      <c r="L93" s="195"/>
      <c r="M93" s="195"/>
      <c r="N93" s="196">
        <f t="shared" si="5"/>
        <v>0</v>
      </c>
      <c r="O93" s="195"/>
      <c r="P93" s="441"/>
    </row>
    <row r="94" spans="1:16">
      <c r="A94" s="412"/>
      <c r="B94" s="439"/>
      <c r="C94" s="442"/>
      <c r="D94" s="55" t="s">
        <v>962</v>
      </c>
      <c r="E94" s="72"/>
      <c r="F94" s="195"/>
      <c r="G94" s="195"/>
      <c r="H94" s="195"/>
      <c r="I94" s="196">
        <f t="shared" si="4"/>
        <v>0</v>
      </c>
      <c r="J94" s="195"/>
      <c r="K94" s="195"/>
      <c r="L94" s="195"/>
      <c r="M94" s="195"/>
      <c r="N94" s="196">
        <f t="shared" si="5"/>
        <v>0</v>
      </c>
      <c r="O94" s="195"/>
      <c r="P94" s="441"/>
    </row>
    <row r="95" spans="1:16">
      <c r="A95" s="412"/>
      <c r="B95" s="439"/>
      <c r="C95" s="442"/>
      <c r="D95" s="55" t="s">
        <v>963</v>
      </c>
      <c r="E95" s="72"/>
      <c r="F95" s="195"/>
      <c r="G95" s="195"/>
      <c r="H95" s="195"/>
      <c r="I95" s="196">
        <f t="shared" si="4"/>
        <v>0</v>
      </c>
      <c r="J95" s="195"/>
      <c r="K95" s="195"/>
      <c r="L95" s="195"/>
      <c r="M95" s="195"/>
      <c r="N95" s="196">
        <f t="shared" si="5"/>
        <v>0</v>
      </c>
      <c r="O95" s="195"/>
      <c r="P95" s="441"/>
    </row>
    <row r="96" spans="1:16">
      <c r="A96" s="412"/>
      <c r="B96" s="439"/>
      <c r="C96" s="442"/>
      <c r="D96" s="55" t="s">
        <v>964</v>
      </c>
      <c r="E96" s="72"/>
      <c r="F96" s="195"/>
      <c r="G96" s="195"/>
      <c r="H96" s="195"/>
      <c r="I96" s="196">
        <f t="shared" si="4"/>
        <v>0</v>
      </c>
      <c r="J96" s="195"/>
      <c r="K96" s="195"/>
      <c r="L96" s="195"/>
      <c r="M96" s="195"/>
      <c r="N96" s="196">
        <f t="shared" si="5"/>
        <v>0</v>
      </c>
      <c r="O96" s="195"/>
      <c r="P96" s="441"/>
    </row>
    <row r="97" spans="1:16">
      <c r="A97" s="412"/>
      <c r="B97" s="442"/>
      <c r="C97" s="443"/>
      <c r="D97" s="444" t="s">
        <v>662</v>
      </c>
      <c r="E97" s="72"/>
      <c r="F97" s="196">
        <f>SUM(F84:F96)</f>
        <v>0</v>
      </c>
      <c r="G97" s="196">
        <f>SUM(G84:G96)</f>
        <v>0</v>
      </c>
      <c r="H97" s="196">
        <f>SUM(H84:H96)</f>
        <v>0</v>
      </c>
      <c r="I97" s="196">
        <f t="shared" si="4"/>
        <v>0</v>
      </c>
      <c r="J97" s="196">
        <f>SUM(J84:J96)</f>
        <v>0</v>
      </c>
      <c r="K97" s="196">
        <f>SUM(K84:K96)</f>
        <v>0</v>
      </c>
      <c r="L97" s="196">
        <f>SUM(L84:L96)</f>
        <v>0</v>
      </c>
      <c r="M97" s="196">
        <f>SUM(M84:M96)</f>
        <v>0</v>
      </c>
      <c r="N97" s="196">
        <f t="shared" si="5"/>
        <v>0</v>
      </c>
      <c r="O97" s="196">
        <f>SUM(O84:O96)</f>
        <v>0</v>
      </c>
      <c r="P97" s="446"/>
    </row>
    <row r="98" spans="1:16">
      <c r="A98" s="412"/>
      <c r="B98" s="447" t="s">
        <v>970</v>
      </c>
      <c r="C98" s="382"/>
      <c r="D98" s="448"/>
      <c r="E98" s="73"/>
      <c r="F98" s="74"/>
      <c r="G98" s="75"/>
      <c r="H98" s="76"/>
      <c r="I98" s="75"/>
      <c r="J98" s="74"/>
      <c r="K98" s="74"/>
      <c r="L98" s="75"/>
      <c r="M98" s="76"/>
      <c r="N98" s="75"/>
      <c r="O98" s="74"/>
      <c r="P98" s="449"/>
    </row>
    <row r="99" spans="1:16">
      <c r="A99" s="412"/>
      <c r="B99" s="439"/>
      <c r="C99" s="440" t="s">
        <v>942</v>
      </c>
      <c r="D99" s="55" t="s">
        <v>943</v>
      </c>
      <c r="E99" s="194"/>
      <c r="F99" s="195"/>
      <c r="G99" s="195"/>
      <c r="H99" s="195"/>
      <c r="I99" s="196">
        <f t="shared" ref="I99:I130" si="6">+SUM(F99:H99)</f>
        <v>0</v>
      </c>
      <c r="J99" s="195"/>
      <c r="K99" s="195"/>
      <c r="L99" s="195"/>
      <c r="M99" s="195"/>
      <c r="N99" s="196">
        <f t="shared" ref="N99:N130" si="7">+SUM(K99:M99)</f>
        <v>0</v>
      </c>
      <c r="O99" s="195"/>
      <c r="P99" s="441"/>
    </row>
    <row r="100" spans="1:16">
      <c r="A100" s="412"/>
      <c r="B100" s="439"/>
      <c r="C100" s="442"/>
      <c r="D100" s="55" t="s">
        <v>944</v>
      </c>
      <c r="E100" s="195"/>
      <c r="F100" s="195"/>
      <c r="G100" s="195"/>
      <c r="H100" s="195"/>
      <c r="I100" s="196">
        <f t="shared" si="6"/>
        <v>0</v>
      </c>
      <c r="J100" s="195"/>
      <c r="K100" s="195"/>
      <c r="L100" s="195"/>
      <c r="M100" s="195"/>
      <c r="N100" s="196">
        <f t="shared" si="7"/>
        <v>0</v>
      </c>
      <c r="O100" s="195"/>
      <c r="P100" s="441"/>
    </row>
    <row r="101" spans="1:16">
      <c r="A101" s="412"/>
      <c r="B101" s="439"/>
      <c r="C101" s="442"/>
      <c r="D101" s="55" t="s">
        <v>945</v>
      </c>
      <c r="E101" s="195"/>
      <c r="F101" s="195"/>
      <c r="G101" s="195"/>
      <c r="H101" s="195"/>
      <c r="I101" s="196">
        <f t="shared" si="6"/>
        <v>0</v>
      </c>
      <c r="J101" s="195"/>
      <c r="K101" s="195"/>
      <c r="L101" s="195"/>
      <c r="M101" s="195"/>
      <c r="N101" s="196">
        <f t="shared" si="7"/>
        <v>0</v>
      </c>
      <c r="O101" s="195"/>
      <c r="P101" s="441"/>
    </row>
    <row r="102" spans="1:16">
      <c r="A102" s="412"/>
      <c r="B102" s="439"/>
      <c r="C102" s="442"/>
      <c r="D102" s="55" t="s">
        <v>946</v>
      </c>
      <c r="E102" s="195"/>
      <c r="F102" s="195"/>
      <c r="G102" s="195"/>
      <c r="H102" s="195"/>
      <c r="I102" s="196">
        <f t="shared" si="6"/>
        <v>0</v>
      </c>
      <c r="J102" s="195"/>
      <c r="K102" s="195"/>
      <c r="L102" s="195"/>
      <c r="M102" s="195"/>
      <c r="N102" s="196">
        <f t="shared" si="7"/>
        <v>0</v>
      </c>
      <c r="O102" s="195"/>
      <c r="P102" s="441"/>
    </row>
    <row r="103" spans="1:16">
      <c r="A103" s="412"/>
      <c r="B103" s="439"/>
      <c r="C103" s="442"/>
      <c r="D103" s="55" t="s">
        <v>947</v>
      </c>
      <c r="E103" s="195"/>
      <c r="F103" s="195"/>
      <c r="G103" s="195"/>
      <c r="H103" s="195"/>
      <c r="I103" s="196">
        <f t="shared" si="6"/>
        <v>0</v>
      </c>
      <c r="J103" s="195"/>
      <c r="K103" s="195"/>
      <c r="L103" s="195"/>
      <c r="M103" s="195"/>
      <c r="N103" s="196">
        <f t="shared" si="7"/>
        <v>0</v>
      </c>
      <c r="O103" s="195"/>
      <c r="P103" s="441"/>
    </row>
    <row r="104" spans="1:16">
      <c r="A104" s="412"/>
      <c r="B104" s="439"/>
      <c r="C104" s="442"/>
      <c r="D104" s="55" t="s">
        <v>948</v>
      </c>
      <c r="E104" s="195"/>
      <c r="F104" s="195"/>
      <c r="G104" s="195"/>
      <c r="H104" s="195"/>
      <c r="I104" s="196">
        <f t="shared" si="6"/>
        <v>0</v>
      </c>
      <c r="J104" s="195"/>
      <c r="K104" s="195"/>
      <c r="L104" s="195"/>
      <c r="M104" s="195"/>
      <c r="N104" s="196">
        <f t="shared" si="7"/>
        <v>0</v>
      </c>
      <c r="O104" s="195"/>
      <c r="P104" s="441"/>
    </row>
    <row r="105" spans="1:16">
      <c r="A105" s="412"/>
      <c r="B105" s="439"/>
      <c r="C105" s="442"/>
      <c r="D105" s="55" t="s">
        <v>231</v>
      </c>
      <c r="E105" s="195"/>
      <c r="F105" s="195"/>
      <c r="G105" s="195"/>
      <c r="H105" s="195"/>
      <c r="I105" s="196">
        <f t="shared" si="6"/>
        <v>0</v>
      </c>
      <c r="J105" s="195"/>
      <c r="K105" s="195"/>
      <c r="L105" s="195"/>
      <c r="M105" s="195"/>
      <c r="N105" s="196">
        <f t="shared" si="7"/>
        <v>0</v>
      </c>
      <c r="O105" s="195"/>
      <c r="P105" s="441"/>
    </row>
    <row r="106" spans="1:16">
      <c r="A106" s="412"/>
      <c r="B106" s="439"/>
      <c r="C106" s="442"/>
      <c r="D106" s="55" t="s">
        <v>949</v>
      </c>
      <c r="E106" s="195"/>
      <c r="F106" s="195"/>
      <c r="G106" s="195"/>
      <c r="H106" s="195"/>
      <c r="I106" s="196">
        <f t="shared" si="6"/>
        <v>0</v>
      </c>
      <c r="J106" s="195"/>
      <c r="K106" s="195"/>
      <c r="L106" s="195"/>
      <c r="M106" s="195"/>
      <c r="N106" s="196">
        <f t="shared" si="7"/>
        <v>0</v>
      </c>
      <c r="O106" s="195"/>
      <c r="P106" s="441"/>
    </row>
    <row r="107" spans="1:16">
      <c r="A107" s="412"/>
      <c r="B107" s="439"/>
      <c r="C107" s="442"/>
      <c r="D107" s="55" t="s">
        <v>950</v>
      </c>
      <c r="E107" s="195"/>
      <c r="F107" s="195"/>
      <c r="G107" s="195"/>
      <c r="H107" s="195"/>
      <c r="I107" s="196">
        <f t="shared" si="6"/>
        <v>0</v>
      </c>
      <c r="J107" s="195"/>
      <c r="K107" s="195"/>
      <c r="L107" s="195"/>
      <c r="M107" s="195"/>
      <c r="N107" s="196">
        <f t="shared" si="7"/>
        <v>0</v>
      </c>
      <c r="O107" s="195"/>
      <c r="P107" s="441"/>
    </row>
    <row r="108" spans="1:16">
      <c r="A108" s="412"/>
      <c r="B108" s="439"/>
      <c r="C108" s="442"/>
      <c r="D108" s="55" t="s">
        <v>951</v>
      </c>
      <c r="E108" s="195"/>
      <c r="F108" s="195"/>
      <c r="G108" s="195"/>
      <c r="H108" s="195"/>
      <c r="I108" s="196">
        <f t="shared" si="6"/>
        <v>0</v>
      </c>
      <c r="J108" s="195"/>
      <c r="K108" s="195"/>
      <c r="L108" s="195"/>
      <c r="M108" s="195"/>
      <c r="N108" s="196">
        <f t="shared" si="7"/>
        <v>0</v>
      </c>
      <c r="O108" s="195"/>
      <c r="P108" s="441"/>
    </row>
    <row r="109" spans="1:16">
      <c r="A109" s="412"/>
      <c r="B109" s="439"/>
      <c r="C109" s="442"/>
      <c r="D109" s="55" t="s">
        <v>952</v>
      </c>
      <c r="E109" s="195"/>
      <c r="F109" s="195"/>
      <c r="G109" s="195"/>
      <c r="H109" s="195"/>
      <c r="I109" s="196">
        <f t="shared" si="6"/>
        <v>0</v>
      </c>
      <c r="J109" s="195"/>
      <c r="K109" s="195"/>
      <c r="L109" s="195"/>
      <c r="M109" s="195"/>
      <c r="N109" s="196">
        <f t="shared" si="7"/>
        <v>0</v>
      </c>
      <c r="O109" s="195"/>
      <c r="P109" s="441"/>
    </row>
    <row r="110" spans="1:16">
      <c r="A110" s="412"/>
      <c r="B110" s="439"/>
      <c r="C110" s="442"/>
      <c r="D110" s="55" t="s">
        <v>237</v>
      </c>
      <c r="E110" s="195"/>
      <c r="F110" s="195"/>
      <c r="G110" s="195"/>
      <c r="H110" s="195"/>
      <c r="I110" s="196">
        <f t="shared" si="6"/>
        <v>0</v>
      </c>
      <c r="J110" s="195"/>
      <c r="K110" s="195"/>
      <c r="L110" s="195"/>
      <c r="M110" s="195"/>
      <c r="N110" s="196">
        <f t="shared" si="7"/>
        <v>0</v>
      </c>
      <c r="O110" s="195"/>
      <c r="P110" s="441"/>
    </row>
    <row r="111" spans="1:16">
      <c r="A111" s="412"/>
      <c r="B111" s="439"/>
      <c r="C111" s="442"/>
      <c r="D111" s="55" t="s">
        <v>953</v>
      </c>
      <c r="E111" s="195"/>
      <c r="F111" s="195"/>
      <c r="G111" s="195"/>
      <c r="H111" s="195"/>
      <c r="I111" s="196">
        <f t="shared" si="6"/>
        <v>0</v>
      </c>
      <c r="J111" s="195"/>
      <c r="K111" s="195"/>
      <c r="L111" s="195"/>
      <c r="M111" s="195"/>
      <c r="N111" s="196">
        <f t="shared" si="7"/>
        <v>0</v>
      </c>
      <c r="O111" s="195"/>
      <c r="P111" s="441"/>
    </row>
    <row r="112" spans="1:16">
      <c r="A112" s="412"/>
      <c r="B112" s="439"/>
      <c r="C112" s="442"/>
      <c r="D112" s="55" t="s">
        <v>954</v>
      </c>
      <c r="E112" s="195"/>
      <c r="F112" s="195"/>
      <c r="G112" s="195"/>
      <c r="H112" s="195"/>
      <c r="I112" s="196">
        <f t="shared" si="6"/>
        <v>0</v>
      </c>
      <c r="J112" s="195"/>
      <c r="K112" s="195"/>
      <c r="L112" s="195"/>
      <c r="M112" s="195"/>
      <c r="N112" s="196">
        <f t="shared" si="7"/>
        <v>0</v>
      </c>
      <c r="O112" s="195"/>
      <c r="P112" s="441"/>
    </row>
    <row r="113" spans="1:16">
      <c r="A113" s="412"/>
      <c r="B113" s="439"/>
      <c r="C113" s="442"/>
      <c r="D113" s="55" t="s">
        <v>955</v>
      </c>
      <c r="E113" s="195"/>
      <c r="F113" s="195"/>
      <c r="G113" s="195"/>
      <c r="H113" s="195"/>
      <c r="I113" s="196">
        <f t="shared" si="6"/>
        <v>0</v>
      </c>
      <c r="J113" s="195"/>
      <c r="K113" s="195"/>
      <c r="L113" s="195"/>
      <c r="M113" s="195"/>
      <c r="N113" s="196">
        <f t="shared" si="7"/>
        <v>0</v>
      </c>
      <c r="O113" s="195"/>
      <c r="P113" s="441"/>
    </row>
    <row r="114" spans="1:16">
      <c r="A114" s="412"/>
      <c r="B114" s="439"/>
      <c r="C114" s="442"/>
      <c r="D114" s="55" t="s">
        <v>479</v>
      </c>
      <c r="E114" s="195"/>
      <c r="F114" s="195"/>
      <c r="G114" s="195"/>
      <c r="H114" s="195"/>
      <c r="I114" s="196">
        <f t="shared" si="6"/>
        <v>0</v>
      </c>
      <c r="J114" s="195"/>
      <c r="K114" s="195"/>
      <c r="L114" s="195"/>
      <c r="M114" s="195"/>
      <c r="N114" s="196">
        <f t="shared" si="7"/>
        <v>0</v>
      </c>
      <c r="O114" s="195"/>
      <c r="P114" s="441"/>
    </row>
    <row r="115" spans="1:16">
      <c r="A115" s="412"/>
      <c r="B115" s="439"/>
      <c r="C115" s="442"/>
      <c r="D115" s="55" t="s">
        <v>480</v>
      </c>
      <c r="E115" s="195"/>
      <c r="F115" s="195"/>
      <c r="G115" s="195"/>
      <c r="H115" s="195"/>
      <c r="I115" s="196">
        <f t="shared" si="6"/>
        <v>0</v>
      </c>
      <c r="J115" s="195"/>
      <c r="K115" s="195"/>
      <c r="L115" s="195"/>
      <c r="M115" s="195"/>
      <c r="N115" s="196">
        <f t="shared" si="7"/>
        <v>0</v>
      </c>
      <c r="O115" s="195"/>
      <c r="P115" s="441"/>
    </row>
    <row r="116" spans="1:16">
      <c r="A116" s="412"/>
      <c r="B116" s="439"/>
      <c r="C116" s="442"/>
      <c r="D116" s="55" t="s">
        <v>956</v>
      </c>
      <c r="E116" s="195"/>
      <c r="F116" s="195"/>
      <c r="G116" s="195"/>
      <c r="H116" s="195"/>
      <c r="I116" s="196">
        <f t="shared" si="6"/>
        <v>0</v>
      </c>
      <c r="J116" s="195"/>
      <c r="K116" s="195"/>
      <c r="L116" s="195"/>
      <c r="M116" s="195"/>
      <c r="N116" s="196">
        <f t="shared" si="7"/>
        <v>0</v>
      </c>
      <c r="O116" s="195"/>
      <c r="P116" s="441"/>
    </row>
    <row r="117" spans="1:16">
      <c r="A117" s="412"/>
      <c r="B117" s="439"/>
      <c r="C117" s="442"/>
      <c r="D117" s="55" t="s">
        <v>659</v>
      </c>
      <c r="E117" s="195"/>
      <c r="F117" s="195"/>
      <c r="G117" s="195"/>
      <c r="H117" s="195"/>
      <c r="I117" s="196">
        <f t="shared" si="6"/>
        <v>0</v>
      </c>
      <c r="J117" s="195"/>
      <c r="K117" s="195"/>
      <c r="L117" s="195"/>
      <c r="M117" s="195"/>
      <c r="N117" s="196">
        <f t="shared" si="7"/>
        <v>0</v>
      </c>
      <c r="O117" s="195"/>
      <c r="P117" s="441"/>
    </row>
    <row r="118" spans="1:16">
      <c r="A118" s="412"/>
      <c r="B118" s="439"/>
      <c r="C118" s="442"/>
      <c r="D118" s="55" t="s">
        <v>957</v>
      </c>
      <c r="E118" s="195"/>
      <c r="F118" s="195"/>
      <c r="G118" s="195"/>
      <c r="H118" s="195"/>
      <c r="I118" s="196">
        <f t="shared" si="6"/>
        <v>0</v>
      </c>
      <c r="J118" s="195"/>
      <c r="K118" s="195"/>
      <c r="L118" s="195"/>
      <c r="M118" s="195"/>
      <c r="N118" s="196">
        <f t="shared" si="7"/>
        <v>0</v>
      </c>
      <c r="O118" s="195"/>
      <c r="P118" s="441"/>
    </row>
    <row r="119" spans="1:16" ht="25.5">
      <c r="A119" s="412"/>
      <c r="B119" s="439"/>
      <c r="C119" s="442"/>
      <c r="D119" s="55" t="s">
        <v>958</v>
      </c>
      <c r="E119" s="195"/>
      <c r="F119" s="195"/>
      <c r="G119" s="195"/>
      <c r="H119" s="195"/>
      <c r="I119" s="196">
        <f t="shared" si="6"/>
        <v>0</v>
      </c>
      <c r="J119" s="195"/>
      <c r="K119" s="195"/>
      <c r="L119" s="195"/>
      <c r="M119" s="195"/>
      <c r="N119" s="196">
        <f t="shared" si="7"/>
        <v>0</v>
      </c>
      <c r="O119" s="195"/>
      <c r="P119" s="441"/>
    </row>
    <row r="120" spans="1:16">
      <c r="A120" s="412"/>
      <c r="B120" s="439"/>
      <c r="C120" s="442"/>
      <c r="D120" s="55" t="s">
        <v>959</v>
      </c>
      <c r="E120" s="195"/>
      <c r="F120" s="195"/>
      <c r="G120" s="195"/>
      <c r="H120" s="195"/>
      <c r="I120" s="196">
        <f t="shared" si="6"/>
        <v>0</v>
      </c>
      <c r="J120" s="195"/>
      <c r="K120" s="195"/>
      <c r="L120" s="195"/>
      <c r="M120" s="195"/>
      <c r="N120" s="196">
        <f t="shared" si="7"/>
        <v>0</v>
      </c>
      <c r="O120" s="195"/>
      <c r="P120" s="441"/>
    </row>
    <row r="121" spans="1:16">
      <c r="A121" s="412"/>
      <c r="B121" s="439"/>
      <c r="C121" s="442"/>
      <c r="D121" s="55" t="s">
        <v>960</v>
      </c>
      <c r="E121" s="195"/>
      <c r="F121" s="195"/>
      <c r="G121" s="195"/>
      <c r="H121" s="195"/>
      <c r="I121" s="196">
        <f t="shared" si="6"/>
        <v>0</v>
      </c>
      <c r="J121" s="195"/>
      <c r="K121" s="195"/>
      <c r="L121" s="195"/>
      <c r="M121" s="195"/>
      <c r="N121" s="196">
        <f t="shared" si="7"/>
        <v>0</v>
      </c>
      <c r="O121" s="195"/>
      <c r="P121" s="441"/>
    </row>
    <row r="122" spans="1:16">
      <c r="A122" s="412"/>
      <c r="B122" s="439"/>
      <c r="C122" s="442"/>
      <c r="D122" s="55" t="s">
        <v>961</v>
      </c>
      <c r="E122" s="195"/>
      <c r="F122" s="195"/>
      <c r="G122" s="195"/>
      <c r="H122" s="195"/>
      <c r="I122" s="196">
        <f t="shared" si="6"/>
        <v>0</v>
      </c>
      <c r="J122" s="195"/>
      <c r="K122" s="195"/>
      <c r="L122" s="195"/>
      <c r="M122" s="195"/>
      <c r="N122" s="196">
        <f t="shared" si="7"/>
        <v>0</v>
      </c>
      <c r="O122" s="195"/>
      <c r="P122" s="441"/>
    </row>
    <row r="123" spans="1:16">
      <c r="A123" s="412"/>
      <c r="B123" s="439"/>
      <c r="C123" s="442"/>
      <c r="D123" s="55" t="s">
        <v>962</v>
      </c>
      <c r="E123" s="195"/>
      <c r="F123" s="195"/>
      <c r="G123" s="195"/>
      <c r="H123" s="195"/>
      <c r="I123" s="196">
        <f t="shared" si="6"/>
        <v>0</v>
      </c>
      <c r="J123" s="195"/>
      <c r="K123" s="195"/>
      <c r="L123" s="195"/>
      <c r="M123" s="195"/>
      <c r="N123" s="196">
        <f t="shared" si="7"/>
        <v>0</v>
      </c>
      <c r="O123" s="195"/>
      <c r="P123" s="441"/>
    </row>
    <row r="124" spans="1:16">
      <c r="A124" s="412"/>
      <c r="B124" s="439"/>
      <c r="C124" s="442"/>
      <c r="D124" s="55" t="s">
        <v>963</v>
      </c>
      <c r="E124" s="195"/>
      <c r="F124" s="195"/>
      <c r="G124" s="195"/>
      <c r="H124" s="195"/>
      <c r="I124" s="196">
        <f t="shared" si="6"/>
        <v>0</v>
      </c>
      <c r="J124" s="195"/>
      <c r="K124" s="195"/>
      <c r="L124" s="195"/>
      <c r="M124" s="195"/>
      <c r="N124" s="196">
        <f t="shared" si="7"/>
        <v>0</v>
      </c>
      <c r="O124" s="195"/>
      <c r="P124" s="441"/>
    </row>
    <row r="125" spans="1:16">
      <c r="A125" s="412"/>
      <c r="B125" s="439"/>
      <c r="C125" s="442"/>
      <c r="D125" s="55" t="s">
        <v>964</v>
      </c>
      <c r="E125" s="195"/>
      <c r="F125" s="195"/>
      <c r="G125" s="195"/>
      <c r="H125" s="195"/>
      <c r="I125" s="196">
        <f t="shared" si="6"/>
        <v>0</v>
      </c>
      <c r="J125" s="195"/>
      <c r="K125" s="195"/>
      <c r="L125" s="195"/>
      <c r="M125" s="195"/>
      <c r="N125" s="196">
        <f t="shared" si="7"/>
        <v>0</v>
      </c>
      <c r="O125" s="195"/>
      <c r="P125" s="441"/>
    </row>
    <row r="126" spans="1:16">
      <c r="A126" s="412"/>
      <c r="B126" s="442"/>
      <c r="C126" s="443"/>
      <c r="D126" s="444" t="s">
        <v>662</v>
      </c>
      <c r="E126" s="196">
        <f>+SUM(E99:E125)</f>
        <v>0</v>
      </c>
      <c r="F126" s="196">
        <f>+SUM(F99:F125)</f>
        <v>0</v>
      </c>
      <c r="G126" s="196">
        <f>+SUM(G99:G125)</f>
        <v>0</v>
      </c>
      <c r="H126" s="196">
        <f>+SUM(H99:H125)</f>
        <v>0</v>
      </c>
      <c r="I126" s="196">
        <f t="shared" si="6"/>
        <v>0</v>
      </c>
      <c r="J126" s="196">
        <f>+SUM(J99:J125)</f>
        <v>0</v>
      </c>
      <c r="K126" s="196">
        <f>+SUM(K99:K125)</f>
        <v>0</v>
      </c>
      <c r="L126" s="196">
        <f>+SUM(L99:L125)</f>
        <v>0</v>
      </c>
      <c r="M126" s="196">
        <f>+SUM(M99:M125)</f>
        <v>0</v>
      </c>
      <c r="N126" s="196">
        <f t="shared" si="7"/>
        <v>0</v>
      </c>
      <c r="O126" s="196">
        <f>+SUM(O99:O125)</f>
        <v>0</v>
      </c>
      <c r="P126" s="445"/>
    </row>
    <row r="127" spans="1:16">
      <c r="A127" s="412"/>
      <c r="B127" s="439"/>
      <c r="C127" s="597" t="s">
        <v>965</v>
      </c>
      <c r="D127" s="55" t="s">
        <v>225</v>
      </c>
      <c r="E127" s="195"/>
      <c r="F127" s="195"/>
      <c r="G127" s="195"/>
      <c r="H127" s="195"/>
      <c r="I127" s="196">
        <f t="shared" si="6"/>
        <v>0</v>
      </c>
      <c r="J127" s="195"/>
      <c r="K127" s="195"/>
      <c r="L127" s="195"/>
      <c r="M127" s="195"/>
      <c r="N127" s="196">
        <f t="shared" si="7"/>
        <v>0</v>
      </c>
      <c r="O127" s="195"/>
      <c r="P127" s="441"/>
    </row>
    <row r="128" spans="1:16" ht="12.75" customHeight="1">
      <c r="A128" s="412"/>
      <c r="B128" s="439"/>
      <c r="C128" s="597"/>
      <c r="D128" s="55" t="s">
        <v>971</v>
      </c>
      <c r="E128" s="195"/>
      <c r="F128" s="195"/>
      <c r="G128" s="195"/>
      <c r="H128" s="195"/>
      <c r="I128" s="196">
        <f t="shared" si="6"/>
        <v>0</v>
      </c>
      <c r="J128" s="195"/>
      <c r="K128" s="195"/>
      <c r="L128" s="195"/>
      <c r="M128" s="195"/>
      <c r="N128" s="196">
        <f t="shared" si="7"/>
        <v>0</v>
      </c>
      <c r="O128" s="195"/>
      <c r="P128" s="441"/>
    </row>
    <row r="129" spans="1:16">
      <c r="A129" s="412"/>
      <c r="B129" s="439"/>
      <c r="C129" s="442"/>
      <c r="D129" s="55" t="s">
        <v>231</v>
      </c>
      <c r="E129" s="195"/>
      <c r="F129" s="195"/>
      <c r="G129" s="195"/>
      <c r="H129" s="195"/>
      <c r="I129" s="196">
        <f t="shared" si="6"/>
        <v>0</v>
      </c>
      <c r="J129" s="195"/>
      <c r="K129" s="195"/>
      <c r="L129" s="195"/>
      <c r="M129" s="195"/>
      <c r="N129" s="196">
        <f t="shared" si="7"/>
        <v>0</v>
      </c>
      <c r="O129" s="195"/>
      <c r="P129" s="441"/>
    </row>
    <row r="130" spans="1:16">
      <c r="A130" s="412"/>
      <c r="B130" s="439"/>
      <c r="C130" s="442"/>
      <c r="D130" s="55" t="s">
        <v>234</v>
      </c>
      <c r="E130" s="195"/>
      <c r="F130" s="195"/>
      <c r="G130" s="195"/>
      <c r="H130" s="195"/>
      <c r="I130" s="196">
        <f t="shared" si="6"/>
        <v>0</v>
      </c>
      <c r="J130" s="195"/>
      <c r="K130" s="195"/>
      <c r="L130" s="195"/>
      <c r="M130" s="195"/>
      <c r="N130" s="196">
        <f t="shared" si="7"/>
        <v>0</v>
      </c>
      <c r="O130" s="195"/>
      <c r="P130" s="441"/>
    </row>
    <row r="131" spans="1:16">
      <c r="A131" s="412"/>
      <c r="B131" s="439"/>
      <c r="C131" s="442"/>
      <c r="D131" s="55" t="s">
        <v>237</v>
      </c>
      <c r="E131" s="195"/>
      <c r="F131" s="195"/>
      <c r="G131" s="195"/>
      <c r="H131" s="195"/>
      <c r="I131" s="196">
        <f t="shared" ref="I131:I162" si="8">+SUM(F131:H131)</f>
        <v>0</v>
      </c>
      <c r="J131" s="195"/>
      <c r="K131" s="195"/>
      <c r="L131" s="195"/>
      <c r="M131" s="195"/>
      <c r="N131" s="196">
        <f t="shared" ref="N131:N162" si="9">+SUM(K131:M131)</f>
        <v>0</v>
      </c>
      <c r="O131" s="195"/>
      <c r="P131" s="441"/>
    </row>
    <row r="132" spans="1:16">
      <c r="A132" s="412"/>
      <c r="B132" s="439"/>
      <c r="C132" s="442"/>
      <c r="D132" s="55" t="s">
        <v>240</v>
      </c>
      <c r="E132" s="195"/>
      <c r="F132" s="195"/>
      <c r="G132" s="195"/>
      <c r="H132" s="195"/>
      <c r="I132" s="196">
        <f t="shared" si="8"/>
        <v>0</v>
      </c>
      <c r="J132" s="195"/>
      <c r="K132" s="195"/>
      <c r="L132" s="195"/>
      <c r="M132" s="195"/>
      <c r="N132" s="196">
        <f t="shared" si="9"/>
        <v>0</v>
      </c>
      <c r="O132" s="195"/>
      <c r="P132" s="441"/>
    </row>
    <row r="133" spans="1:16">
      <c r="A133" s="412"/>
      <c r="B133" s="439"/>
      <c r="C133" s="442"/>
      <c r="D133" s="55" t="s">
        <v>485</v>
      </c>
      <c r="E133" s="195"/>
      <c r="F133" s="195"/>
      <c r="G133" s="195"/>
      <c r="H133" s="195"/>
      <c r="I133" s="196">
        <f t="shared" si="8"/>
        <v>0</v>
      </c>
      <c r="J133" s="195"/>
      <c r="K133" s="195"/>
      <c r="L133" s="195"/>
      <c r="M133" s="195"/>
      <c r="N133" s="196">
        <f t="shared" si="9"/>
        <v>0</v>
      </c>
      <c r="O133" s="195"/>
      <c r="P133" s="441"/>
    </row>
    <row r="134" spans="1:16">
      <c r="A134" s="412"/>
      <c r="B134" s="439"/>
      <c r="C134" s="442"/>
      <c r="D134" s="55" t="s">
        <v>251</v>
      </c>
      <c r="E134" s="195"/>
      <c r="F134" s="195"/>
      <c r="G134" s="195"/>
      <c r="H134" s="195"/>
      <c r="I134" s="196">
        <f t="shared" si="8"/>
        <v>0</v>
      </c>
      <c r="J134" s="195"/>
      <c r="K134" s="195"/>
      <c r="L134" s="195"/>
      <c r="M134" s="195"/>
      <c r="N134" s="196">
        <f t="shared" si="9"/>
        <v>0</v>
      </c>
      <c r="O134" s="195"/>
      <c r="P134" s="441"/>
    </row>
    <row r="135" spans="1:16">
      <c r="A135" s="412"/>
      <c r="B135" s="439"/>
      <c r="C135" s="442"/>
      <c r="D135" s="55" t="s">
        <v>960</v>
      </c>
      <c r="E135" s="195"/>
      <c r="F135" s="195"/>
      <c r="G135" s="195"/>
      <c r="H135" s="195"/>
      <c r="I135" s="196">
        <f t="shared" si="8"/>
        <v>0</v>
      </c>
      <c r="J135" s="195"/>
      <c r="K135" s="195"/>
      <c r="L135" s="195"/>
      <c r="M135" s="195"/>
      <c r="N135" s="196">
        <f t="shared" si="9"/>
        <v>0</v>
      </c>
      <c r="O135" s="195"/>
      <c r="P135" s="441"/>
    </row>
    <row r="136" spans="1:16">
      <c r="A136" s="412"/>
      <c r="B136" s="439"/>
      <c r="C136" s="442"/>
      <c r="D136" s="55" t="s">
        <v>961</v>
      </c>
      <c r="E136" s="195"/>
      <c r="F136" s="195"/>
      <c r="G136" s="195"/>
      <c r="H136" s="195"/>
      <c r="I136" s="196">
        <f t="shared" si="8"/>
        <v>0</v>
      </c>
      <c r="J136" s="195"/>
      <c r="K136" s="195"/>
      <c r="L136" s="195"/>
      <c r="M136" s="195"/>
      <c r="N136" s="196">
        <f t="shared" si="9"/>
        <v>0</v>
      </c>
      <c r="O136" s="195"/>
      <c r="P136" s="441"/>
    </row>
    <row r="137" spans="1:16">
      <c r="A137" s="412"/>
      <c r="B137" s="439"/>
      <c r="C137" s="442"/>
      <c r="D137" s="55" t="s">
        <v>962</v>
      </c>
      <c r="E137" s="195"/>
      <c r="F137" s="195"/>
      <c r="G137" s="195"/>
      <c r="H137" s="195"/>
      <c r="I137" s="196">
        <f t="shared" si="8"/>
        <v>0</v>
      </c>
      <c r="J137" s="195"/>
      <c r="K137" s="195"/>
      <c r="L137" s="195"/>
      <c r="M137" s="195"/>
      <c r="N137" s="196">
        <f t="shared" si="9"/>
        <v>0</v>
      </c>
      <c r="O137" s="195"/>
      <c r="P137" s="441"/>
    </row>
    <row r="138" spans="1:16">
      <c r="A138" s="412"/>
      <c r="B138" s="439"/>
      <c r="C138" s="442"/>
      <c r="D138" s="55" t="s">
        <v>963</v>
      </c>
      <c r="E138" s="195"/>
      <c r="F138" s="195"/>
      <c r="G138" s="195"/>
      <c r="H138" s="195"/>
      <c r="I138" s="196">
        <f t="shared" si="8"/>
        <v>0</v>
      </c>
      <c r="J138" s="195"/>
      <c r="K138" s="195"/>
      <c r="L138" s="195"/>
      <c r="M138" s="195"/>
      <c r="N138" s="196">
        <f t="shared" si="9"/>
        <v>0</v>
      </c>
      <c r="O138" s="195"/>
      <c r="P138" s="441"/>
    </row>
    <row r="139" spans="1:16">
      <c r="A139" s="412"/>
      <c r="B139" s="439"/>
      <c r="C139" s="442"/>
      <c r="D139" s="55" t="s">
        <v>964</v>
      </c>
      <c r="E139" s="195"/>
      <c r="F139" s="195"/>
      <c r="G139" s="195"/>
      <c r="H139" s="195"/>
      <c r="I139" s="196">
        <f t="shared" si="8"/>
        <v>0</v>
      </c>
      <c r="J139" s="195"/>
      <c r="K139" s="195"/>
      <c r="L139" s="195"/>
      <c r="M139" s="195"/>
      <c r="N139" s="196">
        <f t="shared" si="9"/>
        <v>0</v>
      </c>
      <c r="O139" s="195"/>
      <c r="P139" s="441"/>
    </row>
    <row r="140" spans="1:16">
      <c r="A140" s="412"/>
      <c r="B140" s="442"/>
      <c r="C140" s="443"/>
      <c r="D140" s="444" t="s">
        <v>662</v>
      </c>
      <c r="E140" s="196">
        <f>SUM(E127:E139)</f>
        <v>0</v>
      </c>
      <c r="F140" s="196">
        <f>SUM(F127:F139)</f>
        <v>0</v>
      </c>
      <c r="G140" s="196">
        <f>SUM(G127:G139)</f>
        <v>0</v>
      </c>
      <c r="H140" s="196">
        <f>SUM(H127:H139)</f>
        <v>0</v>
      </c>
      <c r="I140" s="196">
        <f t="shared" si="8"/>
        <v>0</v>
      </c>
      <c r="J140" s="196">
        <f>SUM(J127:J139)</f>
        <v>0</v>
      </c>
      <c r="K140" s="196">
        <f>SUM(K127:K139)</f>
        <v>0</v>
      </c>
      <c r="L140" s="196">
        <f>SUM(L127:L139)</f>
        <v>0</v>
      </c>
      <c r="M140" s="196">
        <f>SUM(M127:M139)</f>
        <v>0</v>
      </c>
      <c r="N140" s="196">
        <f t="shared" si="9"/>
        <v>0</v>
      </c>
      <c r="O140" s="196">
        <f>SUM(O127:O139)</f>
        <v>0</v>
      </c>
      <c r="P140" s="446"/>
    </row>
    <row r="141" spans="1:16">
      <c r="A141" s="412"/>
      <c r="B141" s="439"/>
      <c r="C141" s="597" t="s">
        <v>967</v>
      </c>
      <c r="D141" s="55" t="s">
        <v>225</v>
      </c>
      <c r="E141" s="72"/>
      <c r="F141" s="195"/>
      <c r="G141" s="195"/>
      <c r="H141" s="195"/>
      <c r="I141" s="196">
        <f t="shared" si="8"/>
        <v>0</v>
      </c>
      <c r="J141" s="195"/>
      <c r="K141" s="195"/>
      <c r="L141" s="195"/>
      <c r="M141" s="195"/>
      <c r="N141" s="196">
        <f t="shared" si="9"/>
        <v>0</v>
      </c>
      <c r="O141" s="195"/>
      <c r="P141" s="441"/>
    </row>
    <row r="142" spans="1:16" ht="12.75" customHeight="1">
      <c r="A142" s="412"/>
      <c r="B142" s="439"/>
      <c r="C142" s="597"/>
      <c r="D142" s="55" t="s">
        <v>966</v>
      </c>
      <c r="E142" s="72"/>
      <c r="F142" s="195"/>
      <c r="G142" s="195"/>
      <c r="H142" s="195"/>
      <c r="I142" s="196">
        <f t="shared" si="8"/>
        <v>0</v>
      </c>
      <c r="J142" s="195"/>
      <c r="K142" s="195"/>
      <c r="L142" s="195"/>
      <c r="M142" s="195"/>
      <c r="N142" s="196">
        <f t="shared" si="9"/>
        <v>0</v>
      </c>
      <c r="O142" s="195"/>
      <c r="P142" s="441"/>
    </row>
    <row r="143" spans="1:16">
      <c r="A143" s="412"/>
      <c r="B143" s="439"/>
      <c r="C143" s="442"/>
      <c r="D143" s="55" t="s">
        <v>231</v>
      </c>
      <c r="E143" s="72"/>
      <c r="F143" s="195"/>
      <c r="G143" s="195"/>
      <c r="H143" s="195"/>
      <c r="I143" s="196">
        <f t="shared" si="8"/>
        <v>0</v>
      </c>
      <c r="J143" s="195"/>
      <c r="K143" s="195"/>
      <c r="L143" s="195"/>
      <c r="M143" s="195"/>
      <c r="N143" s="196">
        <f t="shared" si="9"/>
        <v>0</v>
      </c>
      <c r="O143" s="195"/>
      <c r="P143" s="441"/>
    </row>
    <row r="144" spans="1:16">
      <c r="A144" s="412"/>
      <c r="B144" s="439"/>
      <c r="C144" s="442"/>
      <c r="D144" s="55" t="s">
        <v>234</v>
      </c>
      <c r="E144" s="72"/>
      <c r="F144" s="195"/>
      <c r="G144" s="195"/>
      <c r="H144" s="195"/>
      <c r="I144" s="196">
        <f t="shared" si="8"/>
        <v>0</v>
      </c>
      <c r="J144" s="195"/>
      <c r="K144" s="195"/>
      <c r="L144" s="195"/>
      <c r="M144" s="195"/>
      <c r="N144" s="196">
        <f t="shared" si="9"/>
        <v>0</v>
      </c>
      <c r="O144" s="195"/>
      <c r="P144" s="441"/>
    </row>
    <row r="145" spans="1:16">
      <c r="A145" s="412"/>
      <c r="B145" s="439"/>
      <c r="C145" s="442"/>
      <c r="D145" s="55" t="s">
        <v>237</v>
      </c>
      <c r="E145" s="72"/>
      <c r="F145" s="195"/>
      <c r="G145" s="195"/>
      <c r="H145" s="195"/>
      <c r="I145" s="196">
        <f t="shared" si="8"/>
        <v>0</v>
      </c>
      <c r="J145" s="195"/>
      <c r="K145" s="195"/>
      <c r="L145" s="195"/>
      <c r="M145" s="195"/>
      <c r="N145" s="196">
        <f t="shared" si="9"/>
        <v>0</v>
      </c>
      <c r="O145" s="195"/>
      <c r="P145" s="441"/>
    </row>
    <row r="146" spans="1:16">
      <c r="A146" s="412"/>
      <c r="B146" s="439"/>
      <c r="C146" s="442"/>
      <c r="D146" s="55" t="s">
        <v>240</v>
      </c>
      <c r="E146" s="72"/>
      <c r="F146" s="195"/>
      <c r="G146" s="195"/>
      <c r="H146" s="195"/>
      <c r="I146" s="196">
        <f t="shared" si="8"/>
        <v>0</v>
      </c>
      <c r="J146" s="195"/>
      <c r="K146" s="195"/>
      <c r="L146" s="195"/>
      <c r="M146" s="195"/>
      <c r="N146" s="196">
        <f t="shared" si="9"/>
        <v>0</v>
      </c>
      <c r="O146" s="195"/>
      <c r="P146" s="441"/>
    </row>
    <row r="147" spans="1:16">
      <c r="A147" s="412"/>
      <c r="B147" s="439"/>
      <c r="C147" s="442"/>
      <c r="D147" s="55" t="s">
        <v>485</v>
      </c>
      <c r="E147" s="72"/>
      <c r="F147" s="195"/>
      <c r="G147" s="195"/>
      <c r="H147" s="195"/>
      <c r="I147" s="196">
        <f t="shared" si="8"/>
        <v>0</v>
      </c>
      <c r="J147" s="195"/>
      <c r="K147" s="195"/>
      <c r="L147" s="195"/>
      <c r="M147" s="195"/>
      <c r="N147" s="196">
        <f t="shared" si="9"/>
        <v>0</v>
      </c>
      <c r="O147" s="195"/>
      <c r="P147" s="441"/>
    </row>
    <row r="148" spans="1:16">
      <c r="A148" s="412"/>
      <c r="B148" s="439"/>
      <c r="C148" s="442"/>
      <c r="D148" s="55" t="s">
        <v>251</v>
      </c>
      <c r="E148" s="72"/>
      <c r="F148" s="195"/>
      <c r="G148" s="195"/>
      <c r="H148" s="195"/>
      <c r="I148" s="196">
        <f t="shared" si="8"/>
        <v>0</v>
      </c>
      <c r="J148" s="195"/>
      <c r="K148" s="195"/>
      <c r="L148" s="195"/>
      <c r="M148" s="195"/>
      <c r="N148" s="196">
        <f t="shared" si="9"/>
        <v>0</v>
      </c>
      <c r="O148" s="195"/>
      <c r="P148" s="441"/>
    </row>
    <row r="149" spans="1:16">
      <c r="A149" s="412"/>
      <c r="B149" s="439"/>
      <c r="C149" s="442"/>
      <c r="D149" s="55" t="s">
        <v>960</v>
      </c>
      <c r="E149" s="72"/>
      <c r="F149" s="195"/>
      <c r="G149" s="195"/>
      <c r="H149" s="195"/>
      <c r="I149" s="196">
        <f t="shared" si="8"/>
        <v>0</v>
      </c>
      <c r="J149" s="195"/>
      <c r="K149" s="195"/>
      <c r="L149" s="195"/>
      <c r="M149" s="195"/>
      <c r="N149" s="196">
        <f t="shared" si="9"/>
        <v>0</v>
      </c>
      <c r="O149" s="195"/>
      <c r="P149" s="441"/>
    </row>
    <row r="150" spans="1:16">
      <c r="A150" s="412"/>
      <c r="B150" s="439"/>
      <c r="C150" s="442"/>
      <c r="D150" s="55" t="s">
        <v>961</v>
      </c>
      <c r="E150" s="72"/>
      <c r="F150" s="195"/>
      <c r="G150" s="195"/>
      <c r="H150" s="195"/>
      <c r="I150" s="196">
        <f t="shared" si="8"/>
        <v>0</v>
      </c>
      <c r="J150" s="195"/>
      <c r="K150" s="195"/>
      <c r="L150" s="195"/>
      <c r="M150" s="195"/>
      <c r="N150" s="196">
        <f t="shared" si="9"/>
        <v>0</v>
      </c>
      <c r="O150" s="195"/>
      <c r="P150" s="441"/>
    </row>
    <row r="151" spans="1:16">
      <c r="A151" s="412"/>
      <c r="B151" s="439"/>
      <c r="C151" s="442"/>
      <c r="D151" s="55" t="s">
        <v>962</v>
      </c>
      <c r="E151" s="72"/>
      <c r="F151" s="195"/>
      <c r="G151" s="195"/>
      <c r="H151" s="195"/>
      <c r="I151" s="196">
        <f t="shared" si="8"/>
        <v>0</v>
      </c>
      <c r="J151" s="195"/>
      <c r="K151" s="195"/>
      <c r="L151" s="195"/>
      <c r="M151" s="195"/>
      <c r="N151" s="196">
        <f t="shared" si="9"/>
        <v>0</v>
      </c>
      <c r="O151" s="195"/>
      <c r="P151" s="441"/>
    </row>
    <row r="152" spans="1:16">
      <c r="A152" s="412"/>
      <c r="B152" s="439"/>
      <c r="C152" s="442"/>
      <c r="D152" s="55" t="s">
        <v>963</v>
      </c>
      <c r="E152" s="72"/>
      <c r="F152" s="195"/>
      <c r="G152" s="195"/>
      <c r="H152" s="195"/>
      <c r="I152" s="196">
        <f t="shared" si="8"/>
        <v>0</v>
      </c>
      <c r="J152" s="195"/>
      <c r="K152" s="195"/>
      <c r="L152" s="195"/>
      <c r="M152" s="195"/>
      <c r="N152" s="196">
        <f t="shared" si="9"/>
        <v>0</v>
      </c>
      <c r="O152" s="195"/>
      <c r="P152" s="441"/>
    </row>
    <row r="153" spans="1:16">
      <c r="A153" s="412"/>
      <c r="B153" s="439"/>
      <c r="C153" s="442"/>
      <c r="D153" s="55" t="s">
        <v>964</v>
      </c>
      <c r="E153" s="72"/>
      <c r="F153" s="195"/>
      <c r="G153" s="195"/>
      <c r="H153" s="195"/>
      <c r="I153" s="196">
        <f t="shared" si="8"/>
        <v>0</v>
      </c>
      <c r="J153" s="195"/>
      <c r="K153" s="195"/>
      <c r="L153" s="195"/>
      <c r="M153" s="195"/>
      <c r="N153" s="196">
        <f t="shared" si="9"/>
        <v>0</v>
      </c>
      <c r="O153" s="195"/>
      <c r="P153" s="441"/>
    </row>
    <row r="154" spans="1:16">
      <c r="A154" s="412"/>
      <c r="B154" s="442"/>
      <c r="C154" s="443"/>
      <c r="D154" s="444" t="s">
        <v>662</v>
      </c>
      <c r="E154" s="72"/>
      <c r="F154" s="196">
        <f>SUM(F141:F153)</f>
        <v>0</v>
      </c>
      <c r="G154" s="196">
        <f>SUM(G141:G153)</f>
        <v>0</v>
      </c>
      <c r="H154" s="196">
        <f>SUM(H141:H153)</f>
        <v>0</v>
      </c>
      <c r="I154" s="196">
        <f t="shared" si="8"/>
        <v>0</v>
      </c>
      <c r="J154" s="196">
        <f>SUM(J141:J153)</f>
        <v>0</v>
      </c>
      <c r="K154" s="196">
        <f>SUM(K141:K153)</f>
        <v>0</v>
      </c>
      <c r="L154" s="196">
        <f>SUM(L141:L153)</f>
        <v>0</v>
      </c>
      <c r="M154" s="196">
        <f>SUM(M141:M153)</f>
        <v>0</v>
      </c>
      <c r="N154" s="196">
        <f t="shared" si="9"/>
        <v>0</v>
      </c>
      <c r="O154" s="196">
        <f>SUM(O141:O153)</f>
        <v>0</v>
      </c>
      <c r="P154" s="446"/>
    </row>
    <row r="155" spans="1:16">
      <c r="A155" s="412"/>
      <c r="B155" s="439"/>
      <c r="C155" s="597" t="s">
        <v>968</v>
      </c>
      <c r="D155" s="55" t="s">
        <v>225</v>
      </c>
      <c r="E155" s="195"/>
      <c r="F155" s="195"/>
      <c r="G155" s="195"/>
      <c r="H155" s="195"/>
      <c r="I155" s="196">
        <f t="shared" si="8"/>
        <v>0</v>
      </c>
      <c r="J155" s="195"/>
      <c r="K155" s="195"/>
      <c r="L155" s="195"/>
      <c r="M155" s="195"/>
      <c r="N155" s="196">
        <f t="shared" si="9"/>
        <v>0</v>
      </c>
      <c r="O155" s="195"/>
      <c r="P155" s="441"/>
    </row>
    <row r="156" spans="1:16" ht="12.75" customHeight="1">
      <c r="A156" s="412"/>
      <c r="B156" s="439"/>
      <c r="C156" s="597"/>
      <c r="D156" s="55" t="s">
        <v>971</v>
      </c>
      <c r="E156" s="195"/>
      <c r="F156" s="195"/>
      <c r="G156" s="195"/>
      <c r="H156" s="195"/>
      <c r="I156" s="196">
        <f t="shared" si="8"/>
        <v>0</v>
      </c>
      <c r="J156" s="195"/>
      <c r="K156" s="195"/>
      <c r="L156" s="195"/>
      <c r="M156" s="195"/>
      <c r="N156" s="196">
        <f t="shared" si="9"/>
        <v>0</v>
      </c>
      <c r="O156" s="195"/>
      <c r="P156" s="441"/>
    </row>
    <row r="157" spans="1:16">
      <c r="A157" s="412"/>
      <c r="B157" s="439"/>
      <c r="C157" s="442"/>
      <c r="D157" s="55" t="s">
        <v>231</v>
      </c>
      <c r="E157" s="195"/>
      <c r="F157" s="195"/>
      <c r="G157" s="195"/>
      <c r="H157" s="195"/>
      <c r="I157" s="196">
        <f t="shared" si="8"/>
        <v>0</v>
      </c>
      <c r="J157" s="195"/>
      <c r="K157" s="195"/>
      <c r="L157" s="195"/>
      <c r="M157" s="195"/>
      <c r="N157" s="196">
        <f t="shared" si="9"/>
        <v>0</v>
      </c>
      <c r="O157" s="195"/>
      <c r="P157" s="441"/>
    </row>
    <row r="158" spans="1:16">
      <c r="A158" s="412"/>
      <c r="B158" s="439"/>
      <c r="C158" s="442"/>
      <c r="D158" s="55" t="s">
        <v>234</v>
      </c>
      <c r="E158" s="195"/>
      <c r="F158" s="195"/>
      <c r="G158" s="195"/>
      <c r="H158" s="195"/>
      <c r="I158" s="196">
        <f t="shared" si="8"/>
        <v>0</v>
      </c>
      <c r="J158" s="195"/>
      <c r="K158" s="195"/>
      <c r="L158" s="195"/>
      <c r="M158" s="195"/>
      <c r="N158" s="196">
        <f t="shared" si="9"/>
        <v>0</v>
      </c>
      <c r="O158" s="195"/>
      <c r="P158" s="441"/>
    </row>
    <row r="159" spans="1:16">
      <c r="A159" s="412"/>
      <c r="B159" s="439"/>
      <c r="C159" s="442"/>
      <c r="D159" s="55" t="s">
        <v>237</v>
      </c>
      <c r="E159" s="195"/>
      <c r="F159" s="195"/>
      <c r="G159" s="195"/>
      <c r="H159" s="195"/>
      <c r="I159" s="196">
        <f t="shared" si="8"/>
        <v>0</v>
      </c>
      <c r="J159" s="195"/>
      <c r="K159" s="195"/>
      <c r="L159" s="195"/>
      <c r="M159" s="195"/>
      <c r="N159" s="196">
        <f t="shared" si="9"/>
        <v>0</v>
      </c>
      <c r="O159" s="195"/>
      <c r="P159" s="441"/>
    </row>
    <row r="160" spans="1:16">
      <c r="A160" s="412"/>
      <c r="B160" s="439"/>
      <c r="C160" s="442"/>
      <c r="D160" s="55" t="s">
        <v>240</v>
      </c>
      <c r="E160" s="195"/>
      <c r="F160" s="195"/>
      <c r="G160" s="195"/>
      <c r="H160" s="195"/>
      <c r="I160" s="196">
        <f t="shared" si="8"/>
        <v>0</v>
      </c>
      <c r="J160" s="195"/>
      <c r="K160" s="195"/>
      <c r="L160" s="195"/>
      <c r="M160" s="195"/>
      <c r="N160" s="196">
        <f t="shared" si="9"/>
        <v>0</v>
      </c>
      <c r="O160" s="195"/>
      <c r="P160" s="441"/>
    </row>
    <row r="161" spans="1:16">
      <c r="A161" s="412"/>
      <c r="B161" s="439"/>
      <c r="C161" s="442"/>
      <c r="D161" s="55" t="s">
        <v>485</v>
      </c>
      <c r="E161" s="195"/>
      <c r="F161" s="195"/>
      <c r="G161" s="195"/>
      <c r="H161" s="195"/>
      <c r="I161" s="196">
        <f t="shared" si="8"/>
        <v>0</v>
      </c>
      <c r="J161" s="195"/>
      <c r="K161" s="195"/>
      <c r="L161" s="195"/>
      <c r="M161" s="195"/>
      <c r="N161" s="196">
        <f t="shared" si="9"/>
        <v>0</v>
      </c>
      <c r="O161" s="195"/>
      <c r="P161" s="441"/>
    </row>
    <row r="162" spans="1:16">
      <c r="A162" s="412"/>
      <c r="B162" s="439"/>
      <c r="C162" s="442"/>
      <c r="D162" s="55" t="s">
        <v>251</v>
      </c>
      <c r="E162" s="195"/>
      <c r="F162" s="195"/>
      <c r="G162" s="195"/>
      <c r="H162" s="195"/>
      <c r="I162" s="196">
        <f t="shared" si="8"/>
        <v>0</v>
      </c>
      <c r="J162" s="195"/>
      <c r="K162" s="195"/>
      <c r="L162" s="195"/>
      <c r="M162" s="195"/>
      <c r="N162" s="196">
        <f t="shared" si="9"/>
        <v>0</v>
      </c>
      <c r="O162" s="195"/>
      <c r="P162" s="441"/>
    </row>
    <row r="163" spans="1:16">
      <c r="A163" s="412"/>
      <c r="B163" s="439"/>
      <c r="C163" s="442"/>
      <c r="D163" s="55" t="s">
        <v>960</v>
      </c>
      <c r="E163" s="195"/>
      <c r="F163" s="195"/>
      <c r="G163" s="195"/>
      <c r="H163" s="195"/>
      <c r="I163" s="196">
        <f t="shared" ref="I163:I182" si="10">+SUM(F163:H163)</f>
        <v>0</v>
      </c>
      <c r="J163" s="195"/>
      <c r="K163" s="195"/>
      <c r="L163" s="195"/>
      <c r="M163" s="195"/>
      <c r="N163" s="196">
        <f t="shared" ref="N163:N182" si="11">+SUM(K163:M163)</f>
        <v>0</v>
      </c>
      <c r="O163" s="195"/>
      <c r="P163" s="441"/>
    </row>
    <row r="164" spans="1:16">
      <c r="A164" s="412"/>
      <c r="B164" s="439"/>
      <c r="C164" s="442"/>
      <c r="D164" s="55" t="s">
        <v>961</v>
      </c>
      <c r="E164" s="195"/>
      <c r="F164" s="195"/>
      <c r="G164" s="195"/>
      <c r="H164" s="195"/>
      <c r="I164" s="196">
        <f t="shared" si="10"/>
        <v>0</v>
      </c>
      <c r="J164" s="195"/>
      <c r="K164" s="195"/>
      <c r="L164" s="195"/>
      <c r="M164" s="195"/>
      <c r="N164" s="196">
        <f t="shared" si="11"/>
        <v>0</v>
      </c>
      <c r="O164" s="195"/>
      <c r="P164" s="441"/>
    </row>
    <row r="165" spans="1:16">
      <c r="A165" s="412"/>
      <c r="B165" s="439"/>
      <c r="C165" s="442"/>
      <c r="D165" s="55" t="s">
        <v>962</v>
      </c>
      <c r="E165" s="195"/>
      <c r="F165" s="195"/>
      <c r="G165" s="195"/>
      <c r="H165" s="195"/>
      <c r="I165" s="196">
        <f t="shared" si="10"/>
        <v>0</v>
      </c>
      <c r="J165" s="195"/>
      <c r="K165" s="195"/>
      <c r="L165" s="195"/>
      <c r="M165" s="195"/>
      <c r="N165" s="196">
        <f t="shared" si="11"/>
        <v>0</v>
      </c>
      <c r="O165" s="195"/>
      <c r="P165" s="441"/>
    </row>
    <row r="166" spans="1:16">
      <c r="A166" s="412"/>
      <c r="B166" s="439"/>
      <c r="C166" s="442"/>
      <c r="D166" s="55" t="s">
        <v>963</v>
      </c>
      <c r="E166" s="195"/>
      <c r="F166" s="195"/>
      <c r="G166" s="195"/>
      <c r="H166" s="195"/>
      <c r="I166" s="196">
        <f t="shared" si="10"/>
        <v>0</v>
      </c>
      <c r="J166" s="195"/>
      <c r="K166" s="195"/>
      <c r="L166" s="195"/>
      <c r="M166" s="195"/>
      <c r="N166" s="196">
        <f t="shared" si="11"/>
        <v>0</v>
      </c>
      <c r="O166" s="195"/>
      <c r="P166" s="441"/>
    </row>
    <row r="167" spans="1:16">
      <c r="A167" s="412"/>
      <c r="B167" s="439"/>
      <c r="C167" s="442"/>
      <c r="D167" s="55" t="s">
        <v>964</v>
      </c>
      <c r="E167" s="195"/>
      <c r="F167" s="195"/>
      <c r="G167" s="195"/>
      <c r="H167" s="195"/>
      <c r="I167" s="196">
        <f t="shared" si="10"/>
        <v>0</v>
      </c>
      <c r="J167" s="195"/>
      <c r="K167" s="195"/>
      <c r="L167" s="195"/>
      <c r="M167" s="195"/>
      <c r="N167" s="196">
        <f t="shared" si="11"/>
        <v>0</v>
      </c>
      <c r="O167" s="195"/>
      <c r="P167" s="441"/>
    </row>
    <row r="168" spans="1:16">
      <c r="A168" s="412"/>
      <c r="B168" s="442"/>
      <c r="C168" s="443"/>
      <c r="D168" s="444" t="s">
        <v>662</v>
      </c>
      <c r="E168" s="196">
        <f>SUM(E155:E167)</f>
        <v>0</v>
      </c>
      <c r="F168" s="196">
        <f>SUM(F155:F167)</f>
        <v>0</v>
      </c>
      <c r="G168" s="196">
        <f>SUM(G155:G167)</f>
        <v>0</v>
      </c>
      <c r="H168" s="196">
        <f>SUM(H155:H167)</f>
        <v>0</v>
      </c>
      <c r="I168" s="196">
        <f t="shared" si="10"/>
        <v>0</v>
      </c>
      <c r="J168" s="196">
        <f>SUM(J155:J167)</f>
        <v>0</v>
      </c>
      <c r="K168" s="196">
        <f>SUM(K155:K167)</f>
        <v>0</v>
      </c>
      <c r="L168" s="196">
        <f>SUM(L155:L167)</f>
        <v>0</v>
      </c>
      <c r="M168" s="196">
        <f>SUM(M155:M167)</f>
        <v>0</v>
      </c>
      <c r="N168" s="196">
        <f t="shared" si="11"/>
        <v>0</v>
      </c>
      <c r="O168" s="196">
        <f>SUM(O155:O167)</f>
        <v>0</v>
      </c>
      <c r="P168" s="446"/>
    </row>
    <row r="169" spans="1:16">
      <c r="A169" s="412"/>
      <c r="B169" s="439"/>
      <c r="C169" s="597" t="s">
        <v>972</v>
      </c>
      <c r="D169" s="55" t="s">
        <v>225</v>
      </c>
      <c r="E169" s="72"/>
      <c r="F169" s="195"/>
      <c r="G169" s="195"/>
      <c r="H169" s="195"/>
      <c r="I169" s="196">
        <f t="shared" si="10"/>
        <v>0</v>
      </c>
      <c r="J169" s="195"/>
      <c r="K169" s="195"/>
      <c r="L169" s="195"/>
      <c r="M169" s="195"/>
      <c r="N169" s="196">
        <f t="shared" si="11"/>
        <v>0</v>
      </c>
      <c r="O169" s="195"/>
      <c r="P169" s="441"/>
    </row>
    <row r="170" spans="1:16" ht="12.75" customHeight="1">
      <c r="A170" s="412"/>
      <c r="B170" s="439"/>
      <c r="C170" s="597"/>
      <c r="D170" s="55" t="s">
        <v>971</v>
      </c>
      <c r="E170" s="72"/>
      <c r="F170" s="195"/>
      <c r="G170" s="195"/>
      <c r="H170" s="195"/>
      <c r="I170" s="196">
        <f t="shared" si="10"/>
        <v>0</v>
      </c>
      <c r="J170" s="195"/>
      <c r="K170" s="195"/>
      <c r="L170" s="195"/>
      <c r="M170" s="195"/>
      <c r="N170" s="196">
        <f t="shared" si="11"/>
        <v>0</v>
      </c>
      <c r="O170" s="195"/>
      <c r="P170" s="441"/>
    </row>
    <row r="171" spans="1:16">
      <c r="A171" s="412"/>
      <c r="B171" s="439"/>
      <c r="C171" s="442"/>
      <c r="D171" s="55" t="s">
        <v>231</v>
      </c>
      <c r="E171" s="72"/>
      <c r="F171" s="195"/>
      <c r="G171" s="195"/>
      <c r="H171" s="195"/>
      <c r="I171" s="196">
        <f t="shared" si="10"/>
        <v>0</v>
      </c>
      <c r="J171" s="195"/>
      <c r="K171" s="195"/>
      <c r="L171" s="195"/>
      <c r="M171" s="195"/>
      <c r="N171" s="196">
        <f t="shared" si="11"/>
        <v>0</v>
      </c>
      <c r="O171" s="195"/>
      <c r="P171" s="441"/>
    </row>
    <row r="172" spans="1:16">
      <c r="A172" s="412"/>
      <c r="B172" s="439"/>
      <c r="C172" s="442"/>
      <c r="D172" s="55" t="s">
        <v>234</v>
      </c>
      <c r="E172" s="72"/>
      <c r="F172" s="195"/>
      <c r="G172" s="195"/>
      <c r="H172" s="195"/>
      <c r="I172" s="196">
        <f t="shared" si="10"/>
        <v>0</v>
      </c>
      <c r="J172" s="195"/>
      <c r="K172" s="195"/>
      <c r="L172" s="195"/>
      <c r="M172" s="195"/>
      <c r="N172" s="196">
        <f t="shared" si="11"/>
        <v>0</v>
      </c>
      <c r="O172" s="195"/>
      <c r="P172" s="441"/>
    </row>
    <row r="173" spans="1:16">
      <c r="A173" s="412"/>
      <c r="B173" s="439"/>
      <c r="C173" s="442"/>
      <c r="D173" s="55" t="s">
        <v>237</v>
      </c>
      <c r="E173" s="72"/>
      <c r="F173" s="195"/>
      <c r="G173" s="195"/>
      <c r="H173" s="195"/>
      <c r="I173" s="196">
        <f t="shared" si="10"/>
        <v>0</v>
      </c>
      <c r="J173" s="195"/>
      <c r="K173" s="195"/>
      <c r="L173" s="195"/>
      <c r="M173" s="195"/>
      <c r="N173" s="196">
        <f t="shared" si="11"/>
        <v>0</v>
      </c>
      <c r="O173" s="195"/>
      <c r="P173" s="441"/>
    </row>
    <row r="174" spans="1:16">
      <c r="A174" s="412"/>
      <c r="B174" s="439"/>
      <c r="C174" s="442"/>
      <c r="D174" s="55" t="s">
        <v>240</v>
      </c>
      <c r="E174" s="72"/>
      <c r="F174" s="195"/>
      <c r="G174" s="195"/>
      <c r="H174" s="195"/>
      <c r="I174" s="196">
        <f t="shared" si="10"/>
        <v>0</v>
      </c>
      <c r="J174" s="195"/>
      <c r="K174" s="195"/>
      <c r="L174" s="195"/>
      <c r="M174" s="195"/>
      <c r="N174" s="196">
        <f t="shared" si="11"/>
        <v>0</v>
      </c>
      <c r="O174" s="195"/>
      <c r="P174" s="441"/>
    </row>
    <row r="175" spans="1:16">
      <c r="A175" s="412"/>
      <c r="B175" s="439"/>
      <c r="C175" s="442"/>
      <c r="D175" s="55" t="s">
        <v>485</v>
      </c>
      <c r="E175" s="72"/>
      <c r="F175" s="195"/>
      <c r="G175" s="195"/>
      <c r="H175" s="195"/>
      <c r="I175" s="196">
        <f t="shared" si="10"/>
        <v>0</v>
      </c>
      <c r="J175" s="195"/>
      <c r="K175" s="195"/>
      <c r="L175" s="195"/>
      <c r="M175" s="195"/>
      <c r="N175" s="196">
        <f t="shared" si="11"/>
        <v>0</v>
      </c>
      <c r="O175" s="195"/>
      <c r="P175" s="441"/>
    </row>
    <row r="176" spans="1:16">
      <c r="A176" s="412"/>
      <c r="B176" s="439"/>
      <c r="C176" s="442"/>
      <c r="D176" s="55" t="s">
        <v>251</v>
      </c>
      <c r="E176" s="72"/>
      <c r="F176" s="195"/>
      <c r="G176" s="195"/>
      <c r="H176" s="195"/>
      <c r="I176" s="196">
        <f t="shared" si="10"/>
        <v>0</v>
      </c>
      <c r="J176" s="195"/>
      <c r="K176" s="195"/>
      <c r="L176" s="195"/>
      <c r="M176" s="195"/>
      <c r="N176" s="196">
        <f t="shared" si="11"/>
        <v>0</v>
      </c>
      <c r="O176" s="195"/>
      <c r="P176" s="441"/>
    </row>
    <row r="177" spans="1:16">
      <c r="A177" s="412"/>
      <c r="B177" s="439"/>
      <c r="C177" s="442"/>
      <c r="D177" s="55" t="s">
        <v>960</v>
      </c>
      <c r="E177" s="72"/>
      <c r="F177" s="195"/>
      <c r="G177" s="195"/>
      <c r="H177" s="195"/>
      <c r="I177" s="196">
        <f t="shared" si="10"/>
        <v>0</v>
      </c>
      <c r="J177" s="195"/>
      <c r="K177" s="195"/>
      <c r="L177" s="195"/>
      <c r="M177" s="195"/>
      <c r="N177" s="196">
        <f t="shared" si="11"/>
        <v>0</v>
      </c>
      <c r="O177" s="195"/>
      <c r="P177" s="441"/>
    </row>
    <row r="178" spans="1:16">
      <c r="A178" s="412"/>
      <c r="B178" s="439"/>
      <c r="C178" s="442"/>
      <c r="D178" s="55" t="s">
        <v>961</v>
      </c>
      <c r="E178" s="72"/>
      <c r="F178" s="195"/>
      <c r="G178" s="195"/>
      <c r="H178" s="195"/>
      <c r="I178" s="196">
        <f t="shared" si="10"/>
        <v>0</v>
      </c>
      <c r="J178" s="195"/>
      <c r="K178" s="195"/>
      <c r="L178" s="195"/>
      <c r="M178" s="195"/>
      <c r="N178" s="196">
        <f t="shared" si="11"/>
        <v>0</v>
      </c>
      <c r="O178" s="195"/>
      <c r="P178" s="441"/>
    </row>
    <row r="179" spans="1:16">
      <c r="A179" s="412"/>
      <c r="B179" s="439"/>
      <c r="C179" s="442"/>
      <c r="D179" s="55" t="s">
        <v>962</v>
      </c>
      <c r="E179" s="72"/>
      <c r="F179" s="195"/>
      <c r="G179" s="195"/>
      <c r="H179" s="195"/>
      <c r="I179" s="196">
        <f t="shared" si="10"/>
        <v>0</v>
      </c>
      <c r="J179" s="195"/>
      <c r="K179" s="195"/>
      <c r="L179" s="195"/>
      <c r="M179" s="195"/>
      <c r="N179" s="196">
        <f t="shared" si="11"/>
        <v>0</v>
      </c>
      <c r="O179" s="195"/>
      <c r="P179" s="441"/>
    </row>
    <row r="180" spans="1:16">
      <c r="A180" s="412"/>
      <c r="B180" s="439"/>
      <c r="C180" s="442"/>
      <c r="D180" s="55" t="s">
        <v>963</v>
      </c>
      <c r="E180" s="72"/>
      <c r="F180" s="195"/>
      <c r="G180" s="195"/>
      <c r="H180" s="195"/>
      <c r="I180" s="196">
        <f t="shared" si="10"/>
        <v>0</v>
      </c>
      <c r="J180" s="195"/>
      <c r="K180" s="195"/>
      <c r="L180" s="195"/>
      <c r="M180" s="195"/>
      <c r="N180" s="196">
        <f t="shared" si="11"/>
        <v>0</v>
      </c>
      <c r="O180" s="195"/>
      <c r="P180" s="441"/>
    </row>
    <row r="181" spans="1:16">
      <c r="A181" s="412"/>
      <c r="B181" s="439"/>
      <c r="C181" s="442"/>
      <c r="D181" s="55" t="s">
        <v>964</v>
      </c>
      <c r="E181" s="72"/>
      <c r="F181" s="195"/>
      <c r="G181" s="195"/>
      <c r="H181" s="195"/>
      <c r="I181" s="196">
        <f t="shared" si="10"/>
        <v>0</v>
      </c>
      <c r="J181" s="195"/>
      <c r="K181" s="195"/>
      <c r="L181" s="195"/>
      <c r="M181" s="195"/>
      <c r="N181" s="196">
        <f t="shared" si="11"/>
        <v>0</v>
      </c>
      <c r="O181" s="195"/>
      <c r="P181" s="441"/>
    </row>
    <row r="182" spans="1:16">
      <c r="A182" s="412"/>
      <c r="B182" s="450"/>
      <c r="C182" s="443"/>
      <c r="D182" s="444" t="s">
        <v>662</v>
      </c>
      <c r="E182" s="77"/>
      <c r="F182" s="196">
        <f>SUM(F169:F181)</f>
        <v>0</v>
      </c>
      <c r="G182" s="196">
        <f>SUM(G169:G181)</f>
        <v>0</v>
      </c>
      <c r="H182" s="196">
        <f>SUM(H169:H181)</f>
        <v>0</v>
      </c>
      <c r="I182" s="196">
        <f t="shared" si="10"/>
        <v>0</v>
      </c>
      <c r="J182" s="196">
        <f>SUM(J169:J181)</f>
        <v>0</v>
      </c>
      <c r="K182" s="196">
        <f>SUM(K169:K181)</f>
        <v>0</v>
      </c>
      <c r="L182" s="196">
        <f>SUM(L169:L181)</f>
        <v>0</v>
      </c>
      <c r="M182" s="196">
        <f>SUM(M169:M181)</f>
        <v>0</v>
      </c>
      <c r="N182" s="196">
        <f t="shared" si="11"/>
        <v>0</v>
      </c>
      <c r="O182" s="196">
        <f>SUM(O169:O181)</f>
        <v>0</v>
      </c>
      <c r="P182" s="446"/>
    </row>
    <row r="184" spans="1:16">
      <c r="B184" s="70" t="s">
        <v>973</v>
      </c>
    </row>
    <row r="185" spans="1:16">
      <c r="B185" s="53" t="s">
        <v>974</v>
      </c>
    </row>
    <row r="186" spans="1:16">
      <c r="B186" s="70" t="s">
        <v>975</v>
      </c>
    </row>
  </sheetData>
  <sheetProtection insertHyperlinks="0"/>
  <mergeCells count="16">
    <mergeCell ref="C155:C156"/>
    <mergeCell ref="C169:C170"/>
    <mergeCell ref="C42:C43"/>
    <mergeCell ref="C56:C57"/>
    <mergeCell ref="C70:C71"/>
    <mergeCell ref="C84:C85"/>
    <mergeCell ref="C127:C128"/>
    <mergeCell ref="C141:C142"/>
    <mergeCell ref="P10:P12"/>
    <mergeCell ref="F11:I11"/>
    <mergeCell ref="K11:N11"/>
    <mergeCell ref="B6:C6"/>
    <mergeCell ref="D10:D12"/>
    <mergeCell ref="E10:E12"/>
    <mergeCell ref="F10:J10"/>
    <mergeCell ref="K10:O10"/>
  </mergeCells>
  <phoneticPr fontId="37" type="noConversion"/>
  <dataValidations count="1">
    <dataValidation type="decimal" allowBlank="1" showInputMessage="1" showErrorMessage="1" errorTitle="Error" error="Please enter a number of +/- 11 digits" sqref="J169:M181 F169:H181 O169:O181 J155:M167 E155:H167 O155:O167 J141:M153 F141:H153 O141:O153 J127:M139 E127:H139 O127:O139 J99:M125 E99:H125 O99:O125 J84:M96 F84:H96 O84:O96 J70:M82 E70:H82 O70:O82 J56:M68 F56:H68 O56:O68 J42:M54 E42:H54 O42:O54 J14:M40 E14:H40 O14:O40" xr:uid="{4B66B542-8B0C-4914-BCC4-8BBEE68A5DB2}">
      <formula1>-99999999999</formula1>
      <formula2>99999999999</formula2>
    </dataValidation>
  </dataValidations>
  <pageMargins left="0.7" right="0.7" top="0.75" bottom="0.75" header="0.3" footer="0.3"/>
  <pageSetup paperSize="8" scale="50" orientation="landscape" r:id="rId1"/>
  <drawing r:id="rId2"/>
  <legacyDrawing r:id="rId3"/>
  <controls>
    <mc:AlternateContent xmlns:mc="http://schemas.openxmlformats.org/markup-compatibility/2006">
      <mc:Choice Requires="x14">
        <control shapeId="18433" r:id="rId4" name="BGTR4XYZ00_Clear_Worksheet">
          <controlPr defaultSize="0" autoLine="0" r:id="rId5">
            <anchor moveWithCells="1">
              <from>
                <xdr:col>4</xdr:col>
                <xdr:colOff>57150</xdr:colOff>
                <xdr:row>2</xdr:row>
                <xdr:rowOff>57150</xdr:rowOff>
              </from>
              <to>
                <xdr:col>5</xdr:col>
                <xdr:colOff>409575</xdr:colOff>
                <xdr:row>4</xdr:row>
                <xdr:rowOff>0</xdr:rowOff>
              </to>
            </anchor>
          </controlPr>
        </control>
      </mc:Choice>
      <mc:Fallback>
        <control shapeId="18433" r:id="rId4" name="BGTR4XYZ00_Clear_Worksheet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3AB97-A83C-4445-A6F0-0ED1DB8A6896}">
  <sheetPr codeName="Sheet6">
    <pageSetUpPr fitToPage="1"/>
  </sheetPr>
  <dimension ref="A1:W156"/>
  <sheetViews>
    <sheetView showGridLines="0" tabSelected="1" zoomScale="80" zoomScaleNormal="80" zoomScalePageLayoutView="70" workbookViewId="0"/>
  </sheetViews>
  <sheetFormatPr defaultColWidth="9.42578125" defaultRowHeight="12.75"/>
  <cols>
    <col min="1" max="1" width="50.42578125" style="8" customWidth="1"/>
    <col min="2" max="12" width="25.42578125" style="6" customWidth="1"/>
    <col min="13" max="13" width="3.42578125" style="6" customWidth="1"/>
    <col min="14" max="21" width="25.42578125" style="6" customWidth="1"/>
    <col min="22" max="22" width="3.42578125" style="9" customWidth="1"/>
    <col min="23" max="16384" width="9.42578125" style="6"/>
  </cols>
  <sheetData>
    <row r="1" spans="1:23" ht="13.15" customHeight="1">
      <c r="A1" s="197" t="s">
        <v>15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6"/>
    </row>
    <row r="2" spans="1:23" s="7" customFormat="1" ht="16.899999999999999" customHeight="1">
      <c r="A2" s="199" t="s">
        <v>16</v>
      </c>
      <c r="B2" s="200"/>
      <c r="V2" s="201"/>
    </row>
    <row r="3" spans="1:23" s="3" customFormat="1" ht="16.899999999999999" customHeight="1">
      <c r="A3" s="199" t="s">
        <v>17</v>
      </c>
      <c r="B3" s="202"/>
    </row>
    <row r="4" spans="1:23" s="3" customFormat="1" ht="16.899999999999999" customHeight="1">
      <c r="A4" s="199" t="s">
        <v>18</v>
      </c>
      <c r="B4" s="203"/>
    </row>
    <row r="5" spans="1:23" customFormat="1" ht="24" customHeight="1"/>
    <row r="6" spans="1:23" ht="13.5" thickBot="1">
      <c r="V6" s="6"/>
    </row>
    <row r="7" spans="1:23" ht="26.25" thickBot="1">
      <c r="A7" s="8" t="s">
        <v>19</v>
      </c>
      <c r="H7" s="204" t="s">
        <v>20</v>
      </c>
      <c r="J7" s="204" t="s">
        <v>21</v>
      </c>
    </row>
    <row r="8" spans="1:23" ht="13.5" thickBot="1">
      <c r="D8" s="205" t="s">
        <v>22</v>
      </c>
      <c r="E8" s="206"/>
      <c r="F8" s="206"/>
      <c r="G8" s="207"/>
      <c r="H8" s="78"/>
      <c r="I8" s="208"/>
      <c r="J8" s="78"/>
      <c r="W8" s="6" t="s">
        <v>23</v>
      </c>
    </row>
    <row r="9" spans="1:23">
      <c r="W9" s="6" t="s">
        <v>24</v>
      </c>
    </row>
    <row r="10" spans="1:23" ht="13.5" thickBot="1">
      <c r="W10" s="6" t="s">
        <v>25</v>
      </c>
    </row>
    <row r="11" spans="1:23" ht="13.5" thickBot="1">
      <c r="A11" s="209" t="s">
        <v>26</v>
      </c>
      <c r="B11" s="210" t="s">
        <v>27</v>
      </c>
      <c r="C11" s="210" t="s">
        <v>28</v>
      </c>
      <c r="D11" s="211" t="s">
        <v>29</v>
      </c>
      <c r="E11" s="211" t="s">
        <v>30</v>
      </c>
      <c r="F11" s="211" t="s">
        <v>31</v>
      </c>
      <c r="G11" s="211" t="s">
        <v>32</v>
      </c>
      <c r="H11" s="211" t="s">
        <v>33</v>
      </c>
      <c r="I11" s="211" t="s">
        <v>34</v>
      </c>
      <c r="J11" s="211" t="s">
        <v>35</v>
      </c>
      <c r="K11" s="211" t="s">
        <v>36</v>
      </c>
      <c r="L11" s="211" t="s">
        <v>37</v>
      </c>
      <c r="N11" s="209" t="s">
        <v>38</v>
      </c>
      <c r="O11" s="209" t="s">
        <v>39</v>
      </c>
      <c r="P11" s="209" t="s">
        <v>40</v>
      </c>
      <c r="Q11" s="209" t="s">
        <v>41</v>
      </c>
      <c r="R11" s="209" t="s">
        <v>42</v>
      </c>
      <c r="S11" s="209" t="s">
        <v>43</v>
      </c>
      <c r="T11" s="209" t="s">
        <v>44</v>
      </c>
      <c r="U11" s="209" t="s">
        <v>45</v>
      </c>
    </row>
    <row r="12" spans="1:23" ht="20.25" customHeight="1" thickBot="1">
      <c r="A12" s="472" t="s">
        <v>46</v>
      </c>
      <c r="B12" s="212" t="s">
        <v>47</v>
      </c>
      <c r="C12" s="213" t="s">
        <v>48</v>
      </c>
      <c r="D12" s="213" t="s">
        <v>49</v>
      </c>
      <c r="E12" s="213" t="s">
        <v>50</v>
      </c>
      <c r="F12" s="213" t="s">
        <v>51</v>
      </c>
      <c r="G12" s="213" t="s">
        <v>52</v>
      </c>
      <c r="H12" s="213" t="s">
        <v>53</v>
      </c>
      <c r="I12" s="213" t="s">
        <v>54</v>
      </c>
      <c r="J12" s="213" t="s">
        <v>55</v>
      </c>
      <c r="K12" s="213" t="s">
        <v>56</v>
      </c>
      <c r="L12" s="213" t="s">
        <v>57</v>
      </c>
      <c r="M12" s="214"/>
      <c r="N12" s="215" t="s">
        <v>58</v>
      </c>
      <c r="O12" s="216" t="s">
        <v>59</v>
      </c>
      <c r="P12" s="216" t="s">
        <v>60</v>
      </c>
      <c r="Q12" s="216" t="s">
        <v>61</v>
      </c>
      <c r="R12" s="216" t="s">
        <v>62</v>
      </c>
      <c r="S12" s="216" t="s">
        <v>63</v>
      </c>
      <c r="T12" s="216" t="s">
        <v>64</v>
      </c>
      <c r="U12" s="216" t="s">
        <v>65</v>
      </c>
    </row>
    <row r="13" spans="1:23" ht="39.75" customHeight="1" thickBot="1">
      <c r="A13" s="473"/>
      <c r="B13" s="475" t="s">
        <v>66</v>
      </c>
      <c r="C13" s="478" t="s">
        <v>66</v>
      </c>
      <c r="D13" s="479"/>
      <c r="E13" s="479"/>
      <c r="F13" s="479"/>
      <c r="G13" s="479"/>
      <c r="H13" s="479"/>
      <c r="I13" s="479"/>
      <c r="J13" s="479"/>
      <c r="K13" s="479"/>
      <c r="L13" s="480"/>
      <c r="M13" s="217"/>
      <c r="N13" s="217"/>
      <c r="O13" s="217"/>
      <c r="P13" s="217"/>
      <c r="Q13" s="217"/>
      <c r="R13" s="217"/>
      <c r="S13" s="217"/>
      <c r="T13" s="217"/>
      <c r="U13" s="217"/>
    </row>
    <row r="14" spans="1:23" ht="81" customHeight="1" thickBot="1">
      <c r="A14" s="473"/>
      <c r="B14" s="476"/>
      <c r="C14" s="484" t="s">
        <v>67</v>
      </c>
      <c r="D14" s="485"/>
      <c r="E14" s="485"/>
      <c r="F14" s="485"/>
      <c r="G14" s="485"/>
      <c r="H14" s="486"/>
      <c r="I14" s="492" t="s">
        <v>68</v>
      </c>
      <c r="J14" s="493"/>
      <c r="K14" s="494" t="s">
        <v>69</v>
      </c>
      <c r="L14" s="494" t="s">
        <v>70</v>
      </c>
      <c r="M14" s="214"/>
      <c r="N14" s="484" t="s">
        <v>71</v>
      </c>
      <c r="O14" s="485"/>
      <c r="P14" s="485"/>
      <c r="Q14" s="485"/>
      <c r="R14" s="485"/>
      <c r="S14" s="485"/>
      <c r="T14" s="485"/>
      <c r="U14" s="486"/>
    </row>
    <row r="15" spans="1:23" ht="58.5" customHeight="1" thickBot="1">
      <c r="A15" s="473"/>
      <c r="B15" s="476"/>
      <c r="C15" s="484" t="s">
        <v>72</v>
      </c>
      <c r="D15" s="485"/>
      <c r="E15" s="485"/>
      <c r="F15" s="485"/>
      <c r="G15" s="486"/>
      <c r="H15" s="487" t="s">
        <v>73</v>
      </c>
      <c r="I15" s="489" t="s">
        <v>74</v>
      </c>
      <c r="J15" s="487" t="s">
        <v>73</v>
      </c>
      <c r="K15" s="494"/>
      <c r="L15" s="494"/>
      <c r="M15" s="214"/>
      <c r="N15" s="490" t="s">
        <v>2</v>
      </c>
      <c r="O15" s="491"/>
      <c r="P15" s="490" t="s">
        <v>3</v>
      </c>
      <c r="Q15" s="491"/>
      <c r="R15" s="490" t="s">
        <v>4</v>
      </c>
      <c r="S15" s="491"/>
      <c r="T15" s="490" t="s">
        <v>5</v>
      </c>
      <c r="U15" s="491"/>
    </row>
    <row r="16" spans="1:23" ht="82.5" customHeight="1" thickBot="1">
      <c r="A16" s="474"/>
      <c r="B16" s="477"/>
      <c r="C16" s="213" t="s">
        <v>75</v>
      </c>
      <c r="D16" s="213" t="s">
        <v>76</v>
      </c>
      <c r="E16" s="213" t="s">
        <v>77</v>
      </c>
      <c r="F16" s="213" t="s">
        <v>78</v>
      </c>
      <c r="G16" s="213" t="s">
        <v>79</v>
      </c>
      <c r="H16" s="488"/>
      <c r="I16" s="489"/>
      <c r="J16" s="488"/>
      <c r="K16" s="488"/>
      <c r="L16" s="488"/>
      <c r="M16" s="214"/>
      <c r="N16" s="79" t="s">
        <v>80</v>
      </c>
      <c r="O16" s="79" t="s">
        <v>81</v>
      </c>
      <c r="P16" s="79" t="s">
        <v>80</v>
      </c>
      <c r="Q16" s="79" t="s">
        <v>81</v>
      </c>
      <c r="R16" s="79" t="s">
        <v>80</v>
      </c>
      <c r="S16" s="79" t="s">
        <v>81</v>
      </c>
      <c r="T16" s="79" t="s">
        <v>80</v>
      </c>
      <c r="U16" s="79" t="s">
        <v>81</v>
      </c>
    </row>
    <row r="17" spans="1:21" ht="15.75" thickBot="1">
      <c r="A17" s="468" t="s">
        <v>1</v>
      </c>
      <c r="B17" s="220" t="s">
        <v>82</v>
      </c>
      <c r="C17" s="470"/>
      <c r="D17" s="470"/>
      <c r="E17" s="470"/>
      <c r="F17" s="470"/>
      <c r="G17" s="470"/>
      <c r="H17" s="470"/>
      <c r="I17" s="470"/>
      <c r="J17" s="470"/>
      <c r="K17" s="470"/>
      <c r="L17" s="471"/>
      <c r="M17" s="214"/>
      <c r="N17" s="481" t="s">
        <v>82</v>
      </c>
      <c r="O17" s="482"/>
      <c r="P17" s="482"/>
      <c r="Q17" s="482"/>
      <c r="R17" s="482"/>
      <c r="S17" s="482"/>
      <c r="T17" s="483"/>
      <c r="U17" s="214"/>
    </row>
    <row r="18" spans="1:21" ht="24" customHeight="1" thickBot="1">
      <c r="A18" s="469"/>
      <c r="B18" s="221" t="s">
        <v>83</v>
      </c>
      <c r="C18" s="222"/>
      <c r="D18" s="222"/>
      <c r="E18" s="222"/>
      <c r="F18" s="222"/>
      <c r="G18" s="222"/>
      <c r="H18" s="222"/>
      <c r="I18" s="222"/>
      <c r="J18" s="222"/>
      <c r="K18" s="222"/>
      <c r="L18" s="223"/>
      <c r="M18" s="224"/>
      <c r="N18" s="225"/>
      <c r="O18" s="225"/>
      <c r="P18" s="225"/>
      <c r="Q18" s="225"/>
      <c r="R18" s="225"/>
      <c r="S18" s="225"/>
      <c r="T18" s="225"/>
      <c r="U18" s="225"/>
    </row>
    <row r="19" spans="1:21" ht="13.5" thickBot="1">
      <c r="A19" s="226" t="s">
        <v>84</v>
      </c>
      <c r="B19" s="227"/>
      <c r="C19" s="227"/>
      <c r="D19" s="227"/>
      <c r="E19" s="227"/>
      <c r="F19" s="227"/>
      <c r="G19" s="227"/>
      <c r="H19" s="227"/>
      <c r="I19" s="227"/>
      <c r="J19" s="227"/>
      <c r="K19" s="227"/>
      <c r="L19" s="227"/>
      <c r="M19" s="228"/>
      <c r="N19" s="229"/>
      <c r="O19" s="227"/>
      <c r="P19" s="227"/>
      <c r="Q19" s="227"/>
      <c r="R19" s="227"/>
      <c r="S19" s="227"/>
      <c r="T19" s="227"/>
      <c r="U19" s="227"/>
    </row>
    <row r="20" spans="1:21" ht="13.5" thickBot="1">
      <c r="A20" s="219" t="s">
        <v>85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1"/>
      <c r="N20" s="82"/>
      <c r="O20" s="80"/>
      <c r="P20" s="80"/>
      <c r="Q20" s="80"/>
      <c r="R20" s="80"/>
      <c r="S20" s="80"/>
      <c r="T20" s="80"/>
      <c r="U20" s="80"/>
    </row>
    <row r="21" spans="1:21" ht="13.5" thickBot="1">
      <c r="A21" s="219" t="s">
        <v>86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1"/>
      <c r="N21" s="82"/>
      <c r="O21" s="80"/>
      <c r="P21" s="80"/>
      <c r="Q21" s="80"/>
      <c r="R21" s="80"/>
      <c r="S21" s="80"/>
      <c r="T21" s="80"/>
      <c r="U21" s="80"/>
    </row>
    <row r="22" spans="1:21" ht="26.25" thickBot="1">
      <c r="A22" s="219" t="s">
        <v>87</v>
      </c>
      <c r="B22" s="84">
        <f t="shared" ref="B22:L22" si="0">SUM(B23:B24)</f>
        <v>0</v>
      </c>
      <c r="C22" s="84">
        <f t="shared" si="0"/>
        <v>0</v>
      </c>
      <c r="D22" s="84">
        <f t="shared" si="0"/>
        <v>0</v>
      </c>
      <c r="E22" s="84">
        <f t="shared" si="0"/>
        <v>0</v>
      </c>
      <c r="F22" s="84">
        <f t="shared" si="0"/>
        <v>0</v>
      </c>
      <c r="G22" s="84">
        <f t="shared" si="0"/>
        <v>0</v>
      </c>
      <c r="H22" s="84">
        <f t="shared" si="0"/>
        <v>0</v>
      </c>
      <c r="I22" s="84">
        <f t="shared" si="0"/>
        <v>0</v>
      </c>
      <c r="J22" s="84">
        <f t="shared" si="0"/>
        <v>0</v>
      </c>
      <c r="K22" s="84">
        <f t="shared" si="0"/>
        <v>0</v>
      </c>
      <c r="L22" s="84">
        <f t="shared" si="0"/>
        <v>0</v>
      </c>
      <c r="M22" s="81"/>
      <c r="N22" s="85">
        <f>SUM(N23:N24)</f>
        <v>0</v>
      </c>
      <c r="O22" s="232"/>
      <c r="P22" s="84">
        <f>SUM(P23:P24)</f>
        <v>0</v>
      </c>
      <c r="Q22" s="232"/>
      <c r="R22" s="84">
        <f>SUM(R23:R24)</f>
        <v>0</v>
      </c>
      <c r="S22" s="232"/>
      <c r="T22" s="84">
        <f>SUM(T23:T24)</f>
        <v>0</v>
      </c>
      <c r="U22" s="232"/>
    </row>
    <row r="23" spans="1:21" ht="13.5" thickBot="1">
      <c r="A23" s="233" t="s">
        <v>88</v>
      </c>
      <c r="B23" s="83">
        <f>SUM(C23:L23)</f>
        <v>0</v>
      </c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M23" s="86"/>
      <c r="N23" s="234"/>
      <c r="O23" s="87"/>
      <c r="P23" s="232"/>
      <c r="Q23" s="87"/>
      <c r="R23" s="232"/>
      <c r="S23" s="87"/>
      <c r="T23" s="232"/>
      <c r="U23" s="87"/>
    </row>
    <row r="24" spans="1:21" ht="13.5" thickBot="1">
      <c r="A24" s="233" t="s">
        <v>89</v>
      </c>
      <c r="B24" s="83">
        <f>SUM(C24:L24)</f>
        <v>0</v>
      </c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M24" s="86"/>
      <c r="N24" s="234"/>
      <c r="O24" s="87"/>
      <c r="P24" s="232"/>
      <c r="Q24" s="87"/>
      <c r="R24" s="232"/>
      <c r="S24" s="87"/>
      <c r="T24" s="232"/>
      <c r="U24" s="87"/>
    </row>
    <row r="25" spans="1:21" ht="39.75" customHeight="1" thickBot="1">
      <c r="A25" s="219" t="s">
        <v>90</v>
      </c>
      <c r="B25" s="83">
        <f>SUM(C25:L25)</f>
        <v>0</v>
      </c>
      <c r="C25" s="230"/>
      <c r="D25" s="230"/>
      <c r="E25" s="230"/>
      <c r="F25" s="230"/>
      <c r="G25" s="230"/>
      <c r="H25" s="230"/>
      <c r="I25" s="230"/>
      <c r="J25" s="230"/>
      <c r="K25" s="230"/>
      <c r="L25" s="230"/>
      <c r="M25" s="81"/>
      <c r="N25" s="231"/>
      <c r="O25" s="230"/>
      <c r="P25" s="230"/>
      <c r="Q25" s="230"/>
      <c r="R25" s="230"/>
      <c r="S25" s="230"/>
      <c r="T25" s="230"/>
      <c r="U25" s="230"/>
    </row>
    <row r="26" spans="1:21" ht="13.5" thickBot="1">
      <c r="A26" s="219" t="s">
        <v>91</v>
      </c>
      <c r="B26" s="84">
        <f t="shared" ref="B26:L26" si="1">SUM(B27:B32)</f>
        <v>0</v>
      </c>
      <c r="C26" s="84">
        <f t="shared" si="1"/>
        <v>0</v>
      </c>
      <c r="D26" s="84">
        <f t="shared" si="1"/>
        <v>0</v>
      </c>
      <c r="E26" s="84">
        <f t="shared" si="1"/>
        <v>0</v>
      </c>
      <c r="F26" s="84">
        <f t="shared" si="1"/>
        <v>0</v>
      </c>
      <c r="G26" s="84">
        <f t="shared" si="1"/>
        <v>0</v>
      </c>
      <c r="H26" s="84">
        <f t="shared" si="1"/>
        <v>0</v>
      </c>
      <c r="I26" s="84">
        <f t="shared" si="1"/>
        <v>0</v>
      </c>
      <c r="J26" s="84">
        <f t="shared" si="1"/>
        <v>0</v>
      </c>
      <c r="K26" s="84">
        <f t="shared" si="1"/>
        <v>0</v>
      </c>
      <c r="L26" s="84">
        <f t="shared" si="1"/>
        <v>0</v>
      </c>
      <c r="M26" s="81"/>
      <c r="N26" s="85">
        <f>SUM(N27:N32)</f>
        <v>0</v>
      </c>
      <c r="O26" s="230"/>
      <c r="P26" s="84">
        <f>SUM(P27:P32)</f>
        <v>0</v>
      </c>
      <c r="Q26" s="230"/>
      <c r="R26" s="84">
        <f>SUM(R27:R32)</f>
        <v>0</v>
      </c>
      <c r="S26" s="230"/>
      <c r="T26" s="84">
        <f>SUM(T27:T32)</f>
        <v>0</v>
      </c>
      <c r="U26" s="230"/>
    </row>
    <row r="27" spans="1:21" ht="13.5" thickBot="1">
      <c r="A27" s="233" t="s">
        <v>92</v>
      </c>
      <c r="B27" s="83">
        <f t="shared" ref="B27:B32" si="2">SUM(C27:L27)</f>
        <v>0</v>
      </c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86"/>
      <c r="N27" s="234"/>
      <c r="O27" s="87"/>
      <c r="P27" s="232"/>
      <c r="Q27" s="87"/>
      <c r="R27" s="232"/>
      <c r="S27" s="87"/>
      <c r="T27" s="232"/>
      <c r="U27" s="87"/>
    </row>
    <row r="28" spans="1:21" ht="39" thickBot="1">
      <c r="A28" s="233" t="s">
        <v>93</v>
      </c>
      <c r="B28" s="83">
        <f t="shared" si="2"/>
        <v>0</v>
      </c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86"/>
      <c r="N28" s="234"/>
      <c r="O28" s="87"/>
      <c r="P28" s="232"/>
      <c r="Q28" s="87"/>
      <c r="R28" s="232"/>
      <c r="S28" s="87"/>
      <c r="T28" s="232"/>
      <c r="U28" s="87"/>
    </row>
    <row r="29" spans="1:21" ht="13.5" thickBot="1">
      <c r="A29" s="233" t="s">
        <v>94</v>
      </c>
      <c r="B29" s="83">
        <f t="shared" si="2"/>
        <v>0</v>
      </c>
      <c r="C29" s="232"/>
      <c r="D29" s="232"/>
      <c r="E29" s="232"/>
      <c r="F29" s="232"/>
      <c r="G29" s="232"/>
      <c r="H29" s="232"/>
      <c r="I29" s="232"/>
      <c r="J29" s="232"/>
      <c r="K29" s="232"/>
      <c r="L29" s="232"/>
      <c r="M29" s="86"/>
      <c r="N29" s="234"/>
      <c r="O29" s="87"/>
      <c r="P29" s="232"/>
      <c r="Q29" s="87"/>
      <c r="R29" s="232"/>
      <c r="S29" s="87"/>
      <c r="T29" s="232"/>
      <c r="U29" s="87"/>
    </row>
    <row r="30" spans="1:21" ht="13.5" thickBot="1">
      <c r="A30" s="233" t="s">
        <v>95</v>
      </c>
      <c r="B30" s="83">
        <f t="shared" si="2"/>
        <v>0</v>
      </c>
      <c r="C30" s="232"/>
      <c r="D30" s="232"/>
      <c r="E30" s="232"/>
      <c r="F30" s="232"/>
      <c r="G30" s="232"/>
      <c r="H30" s="232"/>
      <c r="I30" s="232"/>
      <c r="J30" s="232"/>
      <c r="K30" s="232"/>
      <c r="L30" s="232"/>
      <c r="M30" s="86"/>
      <c r="N30" s="234"/>
      <c r="O30" s="87"/>
      <c r="P30" s="232"/>
      <c r="Q30" s="87"/>
      <c r="R30" s="232"/>
      <c r="S30" s="87"/>
      <c r="T30" s="232"/>
      <c r="U30" s="87"/>
    </row>
    <row r="31" spans="1:21" ht="13.5" thickBot="1">
      <c r="A31" s="233" t="s">
        <v>96</v>
      </c>
      <c r="B31" s="83">
        <f t="shared" si="2"/>
        <v>0</v>
      </c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86"/>
      <c r="N31" s="234"/>
      <c r="O31" s="87"/>
      <c r="P31" s="232"/>
      <c r="Q31" s="87"/>
      <c r="R31" s="232"/>
      <c r="S31" s="87"/>
      <c r="T31" s="232"/>
      <c r="U31" s="87"/>
    </row>
    <row r="32" spans="1:21" ht="13.5" thickBot="1">
      <c r="A32" s="233" t="s">
        <v>97</v>
      </c>
      <c r="B32" s="83">
        <f t="shared" si="2"/>
        <v>0</v>
      </c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86"/>
      <c r="N32" s="234"/>
      <c r="O32" s="87"/>
      <c r="P32" s="232"/>
      <c r="Q32" s="87"/>
      <c r="R32" s="232"/>
      <c r="S32" s="87"/>
      <c r="T32" s="232"/>
      <c r="U32" s="87"/>
    </row>
    <row r="33" spans="1:21" ht="13.5" thickBot="1">
      <c r="A33" s="219" t="s">
        <v>8</v>
      </c>
      <c r="B33" s="84">
        <f t="shared" ref="B33:L33" si="3">SUM(B34:B38)</f>
        <v>0</v>
      </c>
      <c r="C33" s="84">
        <f t="shared" si="3"/>
        <v>0</v>
      </c>
      <c r="D33" s="84">
        <f t="shared" si="3"/>
        <v>0</v>
      </c>
      <c r="E33" s="84">
        <f t="shared" si="3"/>
        <v>0</v>
      </c>
      <c r="F33" s="84">
        <f t="shared" si="3"/>
        <v>0</v>
      </c>
      <c r="G33" s="84">
        <f t="shared" si="3"/>
        <v>0</v>
      </c>
      <c r="H33" s="84">
        <f t="shared" si="3"/>
        <v>0</v>
      </c>
      <c r="I33" s="84">
        <f t="shared" si="3"/>
        <v>0</v>
      </c>
      <c r="J33" s="84">
        <f t="shared" si="3"/>
        <v>0</v>
      </c>
      <c r="K33" s="84">
        <f t="shared" si="3"/>
        <v>0</v>
      </c>
      <c r="L33" s="84">
        <f t="shared" si="3"/>
        <v>0</v>
      </c>
      <c r="M33" s="81"/>
      <c r="N33" s="85">
        <f>SUM(N34:N38)</f>
        <v>0</v>
      </c>
      <c r="O33" s="232"/>
      <c r="P33" s="84">
        <f>SUM(P34:P38)</f>
        <v>0</v>
      </c>
      <c r="Q33" s="232"/>
      <c r="R33" s="84">
        <f>SUM(R34:R38)</f>
        <v>0</v>
      </c>
      <c r="S33" s="232"/>
      <c r="T33" s="84">
        <f>SUM(T34:T38)</f>
        <v>0</v>
      </c>
      <c r="U33" s="232"/>
    </row>
    <row r="34" spans="1:21" ht="13.5" thickBot="1">
      <c r="A34" s="233" t="s">
        <v>98</v>
      </c>
      <c r="B34" s="83">
        <f t="shared" ref="B34:B39" si="4">SUM(C34:L34)</f>
        <v>0</v>
      </c>
      <c r="C34" s="232"/>
      <c r="D34" s="232"/>
      <c r="E34" s="232"/>
      <c r="F34" s="232"/>
      <c r="G34" s="232"/>
      <c r="H34" s="232"/>
      <c r="I34" s="232"/>
      <c r="J34" s="232"/>
      <c r="K34" s="232"/>
      <c r="L34" s="232"/>
      <c r="M34" s="86"/>
      <c r="N34" s="234"/>
      <c r="O34" s="87"/>
      <c r="P34" s="232"/>
      <c r="Q34" s="87"/>
      <c r="R34" s="232"/>
      <c r="S34" s="87"/>
      <c r="T34" s="232"/>
      <c r="U34" s="87"/>
    </row>
    <row r="35" spans="1:21" ht="13.5" thickBot="1">
      <c r="A35" s="233" t="s">
        <v>99</v>
      </c>
      <c r="B35" s="83">
        <f t="shared" si="4"/>
        <v>0</v>
      </c>
      <c r="C35" s="232"/>
      <c r="D35" s="232"/>
      <c r="E35" s="232"/>
      <c r="F35" s="232"/>
      <c r="G35" s="232"/>
      <c r="H35" s="232"/>
      <c r="I35" s="232"/>
      <c r="J35" s="232"/>
      <c r="K35" s="232"/>
      <c r="L35" s="232"/>
      <c r="M35" s="86"/>
      <c r="N35" s="234"/>
      <c r="O35" s="87"/>
      <c r="P35" s="232"/>
      <c r="Q35" s="87"/>
      <c r="R35" s="232"/>
      <c r="S35" s="87"/>
      <c r="T35" s="232"/>
      <c r="U35" s="87"/>
    </row>
    <row r="36" spans="1:21" ht="13.5" thickBot="1">
      <c r="A36" s="233" t="s">
        <v>100</v>
      </c>
      <c r="B36" s="83">
        <f t="shared" si="4"/>
        <v>0</v>
      </c>
      <c r="C36" s="232"/>
      <c r="D36" s="232"/>
      <c r="E36" s="232"/>
      <c r="F36" s="232"/>
      <c r="G36" s="232"/>
      <c r="H36" s="232"/>
      <c r="I36" s="232"/>
      <c r="J36" s="232"/>
      <c r="K36" s="232"/>
      <c r="L36" s="232"/>
      <c r="M36" s="86"/>
      <c r="N36" s="234"/>
      <c r="O36" s="87"/>
      <c r="P36" s="232"/>
      <c r="Q36" s="87"/>
      <c r="R36" s="232"/>
      <c r="S36" s="87"/>
      <c r="T36" s="232"/>
      <c r="U36" s="87"/>
    </row>
    <row r="37" spans="1:21" ht="13.5" thickBot="1">
      <c r="A37" s="233" t="s">
        <v>101</v>
      </c>
      <c r="B37" s="83">
        <f t="shared" si="4"/>
        <v>0</v>
      </c>
      <c r="C37" s="232"/>
      <c r="D37" s="232"/>
      <c r="E37" s="232"/>
      <c r="F37" s="232"/>
      <c r="G37" s="232"/>
      <c r="H37" s="232"/>
      <c r="I37" s="232"/>
      <c r="J37" s="232"/>
      <c r="K37" s="232"/>
      <c r="L37" s="232"/>
      <c r="M37" s="86"/>
      <c r="N37" s="234"/>
      <c r="O37" s="87"/>
      <c r="P37" s="232"/>
      <c r="Q37" s="87"/>
      <c r="R37" s="232"/>
      <c r="S37" s="87"/>
      <c r="T37" s="232"/>
      <c r="U37" s="87"/>
    </row>
    <row r="38" spans="1:21" ht="13.5" thickBot="1">
      <c r="A38" s="233" t="s">
        <v>102</v>
      </c>
      <c r="B38" s="83">
        <f t="shared" si="4"/>
        <v>0</v>
      </c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86"/>
      <c r="N38" s="234"/>
      <c r="O38" s="87"/>
      <c r="P38" s="232"/>
      <c r="Q38" s="87"/>
      <c r="R38" s="232"/>
      <c r="S38" s="87"/>
      <c r="T38" s="232"/>
      <c r="U38" s="87"/>
    </row>
    <row r="39" spans="1:21" ht="13.5" thickBot="1">
      <c r="A39" s="219" t="s">
        <v>103</v>
      </c>
      <c r="B39" s="83">
        <f t="shared" si="4"/>
        <v>0</v>
      </c>
      <c r="C39" s="235"/>
      <c r="D39" s="235"/>
      <c r="E39" s="235"/>
      <c r="F39" s="235"/>
      <c r="G39" s="235"/>
      <c r="H39" s="235"/>
      <c r="I39" s="235"/>
      <c r="J39" s="235"/>
      <c r="K39" s="235"/>
      <c r="L39" s="235"/>
      <c r="M39" s="88"/>
      <c r="N39" s="236"/>
      <c r="O39" s="235"/>
      <c r="P39" s="235"/>
      <c r="Q39" s="235"/>
      <c r="R39" s="235"/>
      <c r="S39" s="235"/>
      <c r="T39" s="235"/>
      <c r="U39" s="235"/>
    </row>
    <row r="40" spans="1:21" ht="13.5" thickBot="1">
      <c r="A40" s="219" t="s">
        <v>104</v>
      </c>
      <c r="B40" s="84">
        <f t="shared" ref="B40:L40" si="5">SUM(B41:B42)</f>
        <v>0</v>
      </c>
      <c r="C40" s="84">
        <f t="shared" si="5"/>
        <v>0</v>
      </c>
      <c r="D40" s="84">
        <f t="shared" si="5"/>
        <v>0</v>
      </c>
      <c r="E40" s="84">
        <f t="shared" si="5"/>
        <v>0</v>
      </c>
      <c r="F40" s="84">
        <f t="shared" si="5"/>
        <v>0</v>
      </c>
      <c r="G40" s="84">
        <f t="shared" si="5"/>
        <v>0</v>
      </c>
      <c r="H40" s="84">
        <f t="shared" si="5"/>
        <v>0</v>
      </c>
      <c r="I40" s="84">
        <f t="shared" si="5"/>
        <v>0</v>
      </c>
      <c r="J40" s="84">
        <f t="shared" si="5"/>
        <v>0</v>
      </c>
      <c r="K40" s="84">
        <f t="shared" si="5"/>
        <v>0</v>
      </c>
      <c r="L40" s="84">
        <f t="shared" si="5"/>
        <v>0</v>
      </c>
      <c r="M40" s="81"/>
      <c r="N40" s="85">
        <f>SUM(N41:N42)</f>
        <v>0</v>
      </c>
      <c r="O40" s="235"/>
      <c r="P40" s="84">
        <f>SUM(P41:P42)</f>
        <v>0</v>
      </c>
      <c r="Q40" s="235"/>
      <c r="R40" s="84">
        <f>SUM(R41:R42)</f>
        <v>0</v>
      </c>
      <c r="S40" s="235"/>
      <c r="T40" s="84">
        <f>SUM(T41:T42)</f>
        <v>0</v>
      </c>
      <c r="U40" s="235"/>
    </row>
    <row r="41" spans="1:21" ht="13.5" thickBot="1">
      <c r="A41" s="233" t="s">
        <v>105</v>
      </c>
      <c r="B41" s="83">
        <f>SUM(C41:L41)</f>
        <v>0</v>
      </c>
      <c r="C41" s="232"/>
      <c r="D41" s="232"/>
      <c r="E41" s="232"/>
      <c r="F41" s="232"/>
      <c r="G41" s="232"/>
      <c r="H41" s="232"/>
      <c r="I41" s="232"/>
      <c r="J41" s="232"/>
      <c r="K41" s="232"/>
      <c r="L41" s="232"/>
      <c r="M41" s="86"/>
      <c r="N41" s="234"/>
      <c r="O41" s="87"/>
      <c r="P41" s="232"/>
      <c r="Q41" s="87"/>
      <c r="R41" s="232"/>
      <c r="S41" s="87"/>
      <c r="T41" s="232"/>
      <c r="U41" s="87"/>
    </row>
    <row r="42" spans="1:21" ht="13.5" thickBot="1">
      <c r="A42" s="233" t="s">
        <v>106</v>
      </c>
      <c r="B42" s="83">
        <f>SUM(C42:L42)</f>
        <v>0</v>
      </c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86"/>
      <c r="N42" s="234"/>
      <c r="O42" s="87"/>
      <c r="P42" s="232"/>
      <c r="Q42" s="87"/>
      <c r="R42" s="232"/>
      <c r="S42" s="87"/>
      <c r="T42" s="232"/>
      <c r="U42" s="87"/>
    </row>
    <row r="43" spans="1:21" ht="38.65" customHeight="1" thickBot="1">
      <c r="A43" s="219" t="s">
        <v>107</v>
      </c>
      <c r="B43" s="83">
        <f>SUM(C43:L43)</f>
        <v>0</v>
      </c>
      <c r="C43" s="235"/>
      <c r="D43" s="235"/>
      <c r="E43" s="235"/>
      <c r="F43" s="80"/>
      <c r="G43" s="80"/>
      <c r="H43" s="80"/>
      <c r="I43" s="80"/>
      <c r="J43" s="80"/>
      <c r="K43" s="80"/>
      <c r="L43" s="80"/>
      <c r="M43" s="81"/>
      <c r="N43" s="236"/>
      <c r="O43" s="235"/>
      <c r="P43" s="235"/>
      <c r="Q43" s="235"/>
      <c r="R43" s="235"/>
      <c r="S43" s="235"/>
      <c r="T43" s="235"/>
      <c r="U43" s="235"/>
    </row>
    <row r="44" spans="1:21" ht="13.5" thickBot="1">
      <c r="A44" s="219" t="s">
        <v>9</v>
      </c>
      <c r="B44" s="84">
        <f t="shared" ref="B44:L44" si="6">SUM(B45:B46)</f>
        <v>0</v>
      </c>
      <c r="C44" s="84">
        <f t="shared" si="6"/>
        <v>0</v>
      </c>
      <c r="D44" s="84">
        <f t="shared" si="6"/>
        <v>0</v>
      </c>
      <c r="E44" s="84">
        <f t="shared" si="6"/>
        <v>0</v>
      </c>
      <c r="F44" s="84">
        <f t="shared" si="6"/>
        <v>0</v>
      </c>
      <c r="G44" s="84">
        <f t="shared" si="6"/>
        <v>0</v>
      </c>
      <c r="H44" s="84">
        <f t="shared" si="6"/>
        <v>0</v>
      </c>
      <c r="I44" s="84">
        <f t="shared" si="6"/>
        <v>0</v>
      </c>
      <c r="J44" s="84">
        <f t="shared" si="6"/>
        <v>0</v>
      </c>
      <c r="K44" s="84">
        <f t="shared" si="6"/>
        <v>0</v>
      </c>
      <c r="L44" s="84">
        <f t="shared" si="6"/>
        <v>0</v>
      </c>
      <c r="M44" s="81"/>
      <c r="N44" s="85">
        <f>SUM(N45:N46)</f>
        <v>0</v>
      </c>
      <c r="O44" s="235"/>
      <c r="P44" s="84">
        <f>SUM(P45:P46)</f>
        <v>0</v>
      </c>
      <c r="Q44" s="235"/>
      <c r="R44" s="84">
        <f>SUM(R45:R46)</f>
        <v>0</v>
      </c>
      <c r="S44" s="235"/>
      <c r="T44" s="84">
        <f>SUM(T45:T46)</f>
        <v>0</v>
      </c>
      <c r="U44" s="235"/>
    </row>
    <row r="45" spans="1:21" ht="13.5" thickBot="1">
      <c r="A45" s="233" t="s">
        <v>108</v>
      </c>
      <c r="B45" s="83">
        <f>SUM(C45:L45)</f>
        <v>0</v>
      </c>
      <c r="C45" s="232"/>
      <c r="D45" s="232"/>
      <c r="E45" s="232"/>
      <c r="F45" s="232"/>
      <c r="G45" s="232"/>
      <c r="H45" s="232"/>
      <c r="I45" s="232"/>
      <c r="J45" s="232"/>
      <c r="K45" s="232"/>
      <c r="L45" s="232"/>
      <c r="M45" s="86"/>
      <c r="N45" s="234"/>
      <c r="O45" s="87"/>
      <c r="P45" s="232"/>
      <c r="Q45" s="87"/>
      <c r="R45" s="232"/>
      <c r="S45" s="87"/>
      <c r="T45" s="232"/>
      <c r="U45" s="87"/>
    </row>
    <row r="46" spans="1:21" ht="13.5" thickBot="1">
      <c r="A46" s="233" t="s">
        <v>109</v>
      </c>
      <c r="B46" s="83">
        <f>SUM(C46:L46)</f>
        <v>0</v>
      </c>
      <c r="C46" s="232"/>
      <c r="D46" s="232"/>
      <c r="E46" s="232"/>
      <c r="F46" s="232"/>
      <c r="G46" s="232"/>
      <c r="H46" s="232"/>
      <c r="I46" s="232"/>
      <c r="J46" s="232"/>
      <c r="K46" s="232"/>
      <c r="L46" s="232"/>
      <c r="M46" s="86"/>
      <c r="N46" s="234"/>
      <c r="O46" s="87"/>
      <c r="P46" s="232"/>
      <c r="Q46" s="87"/>
      <c r="R46" s="232"/>
      <c r="S46" s="87"/>
      <c r="T46" s="232"/>
      <c r="U46" s="87"/>
    </row>
    <row r="47" spans="1:21" ht="13.5" thickBot="1">
      <c r="A47" s="237" t="s">
        <v>10</v>
      </c>
      <c r="B47" s="83">
        <f>SUM(C47:L47)</f>
        <v>0</v>
      </c>
      <c r="C47" s="235"/>
      <c r="D47" s="235"/>
      <c r="E47" s="235"/>
      <c r="F47" s="235"/>
      <c r="G47" s="235"/>
      <c r="H47" s="235"/>
      <c r="I47" s="235"/>
      <c r="J47" s="235"/>
      <c r="K47" s="235"/>
      <c r="L47" s="235"/>
      <c r="M47" s="88"/>
      <c r="N47" s="236"/>
      <c r="O47" s="235"/>
      <c r="P47" s="235"/>
      <c r="Q47" s="235"/>
      <c r="R47" s="235"/>
      <c r="S47" s="235"/>
      <c r="T47" s="235"/>
      <c r="U47" s="235"/>
    </row>
    <row r="48" spans="1:21" ht="13.5" thickBot="1">
      <c r="A48" s="237" t="s">
        <v>11</v>
      </c>
      <c r="B48" s="84">
        <f t="shared" ref="B48:L48" si="7">SUM(B49:B50)</f>
        <v>0</v>
      </c>
      <c r="C48" s="84">
        <f t="shared" si="7"/>
        <v>0</v>
      </c>
      <c r="D48" s="84">
        <f t="shared" si="7"/>
        <v>0</v>
      </c>
      <c r="E48" s="84">
        <f t="shared" si="7"/>
        <v>0</v>
      </c>
      <c r="F48" s="84">
        <f t="shared" si="7"/>
        <v>0</v>
      </c>
      <c r="G48" s="84">
        <f t="shared" si="7"/>
        <v>0</v>
      </c>
      <c r="H48" s="84">
        <f t="shared" si="7"/>
        <v>0</v>
      </c>
      <c r="I48" s="84">
        <f t="shared" si="7"/>
        <v>0</v>
      </c>
      <c r="J48" s="84">
        <f t="shared" si="7"/>
        <v>0</v>
      </c>
      <c r="K48" s="84">
        <f t="shared" si="7"/>
        <v>0</v>
      </c>
      <c r="L48" s="84">
        <f t="shared" si="7"/>
        <v>0</v>
      </c>
      <c r="M48" s="81"/>
      <c r="N48" s="85">
        <f>SUM(N49:N50)</f>
        <v>0</v>
      </c>
      <c r="O48" s="235"/>
      <c r="P48" s="84">
        <f>SUM(P49:P50)</f>
        <v>0</v>
      </c>
      <c r="Q48" s="235"/>
      <c r="R48" s="84">
        <f>SUM(R49:R50)</f>
        <v>0</v>
      </c>
      <c r="S48" s="235"/>
      <c r="T48" s="84">
        <f>SUM(T49:T50)</f>
        <v>0</v>
      </c>
      <c r="U48" s="235"/>
    </row>
    <row r="49" spans="1:22" ht="20.25" customHeight="1" thickBot="1">
      <c r="A49" s="238" t="s">
        <v>110</v>
      </c>
      <c r="B49" s="83">
        <f>SUM(C49:L49)</f>
        <v>0</v>
      </c>
      <c r="C49" s="232"/>
      <c r="D49" s="232"/>
      <c r="E49" s="232"/>
      <c r="F49" s="232"/>
      <c r="G49" s="232"/>
      <c r="H49" s="232"/>
      <c r="I49" s="232"/>
      <c r="J49" s="232"/>
      <c r="K49" s="232"/>
      <c r="L49" s="232"/>
      <c r="M49" s="86"/>
      <c r="N49" s="234"/>
      <c r="O49" s="87"/>
      <c r="P49" s="232"/>
      <c r="Q49" s="87"/>
      <c r="R49" s="232"/>
      <c r="S49" s="87"/>
      <c r="T49" s="232"/>
      <c r="U49" s="87"/>
    </row>
    <row r="50" spans="1:22" ht="20.25" customHeight="1" thickBot="1">
      <c r="A50" s="238" t="s">
        <v>111</v>
      </c>
      <c r="B50" s="83">
        <f>SUM(C50:L50)</f>
        <v>0</v>
      </c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86"/>
      <c r="N50" s="234"/>
      <c r="O50" s="87"/>
      <c r="P50" s="232"/>
      <c r="Q50" s="87"/>
      <c r="R50" s="232"/>
      <c r="S50" s="87"/>
      <c r="T50" s="232"/>
      <c r="U50" s="87"/>
    </row>
    <row r="51" spans="1:22" ht="13.5" thickBot="1">
      <c r="A51" s="237" t="s">
        <v>12</v>
      </c>
      <c r="B51" s="84">
        <f t="shared" ref="B51:L51" si="8">SUM(B52:B53)</f>
        <v>0</v>
      </c>
      <c r="C51" s="84">
        <f t="shared" si="8"/>
        <v>0</v>
      </c>
      <c r="D51" s="84">
        <f t="shared" si="8"/>
        <v>0</v>
      </c>
      <c r="E51" s="84">
        <f t="shared" si="8"/>
        <v>0</v>
      </c>
      <c r="F51" s="84">
        <f t="shared" si="8"/>
        <v>0</v>
      </c>
      <c r="G51" s="84">
        <f t="shared" si="8"/>
        <v>0</v>
      </c>
      <c r="H51" s="84">
        <f t="shared" si="8"/>
        <v>0</v>
      </c>
      <c r="I51" s="84">
        <f t="shared" si="8"/>
        <v>0</v>
      </c>
      <c r="J51" s="84">
        <f t="shared" si="8"/>
        <v>0</v>
      </c>
      <c r="K51" s="84">
        <f t="shared" si="8"/>
        <v>0</v>
      </c>
      <c r="L51" s="84">
        <f t="shared" si="8"/>
        <v>0</v>
      </c>
      <c r="M51" s="81"/>
      <c r="N51" s="85">
        <f>SUM(N52:N53)</f>
        <v>0</v>
      </c>
      <c r="O51" s="235"/>
      <c r="P51" s="84">
        <f>SUM(P52:P53)</f>
        <v>0</v>
      </c>
      <c r="Q51" s="235"/>
      <c r="R51" s="84">
        <f>SUM(R52:R53)</f>
        <v>0</v>
      </c>
      <c r="S51" s="235"/>
      <c r="T51" s="84">
        <f>SUM(T52:T53)</f>
        <v>0</v>
      </c>
      <c r="U51" s="235"/>
    </row>
    <row r="52" spans="1:22" ht="13.5" thickBot="1">
      <c r="A52" s="238" t="s">
        <v>112</v>
      </c>
      <c r="B52" s="83">
        <f>SUM(C52:L52)</f>
        <v>0</v>
      </c>
      <c r="C52" s="232"/>
      <c r="D52" s="232"/>
      <c r="E52" s="232"/>
      <c r="F52" s="232"/>
      <c r="G52" s="232"/>
      <c r="H52" s="232"/>
      <c r="I52" s="232"/>
      <c r="J52" s="232"/>
      <c r="K52" s="232"/>
      <c r="L52" s="232"/>
      <c r="M52" s="86"/>
      <c r="N52" s="234"/>
      <c r="O52" s="87"/>
      <c r="P52" s="232"/>
      <c r="Q52" s="87"/>
      <c r="R52" s="232"/>
      <c r="S52" s="87"/>
      <c r="T52" s="232"/>
      <c r="U52" s="87"/>
    </row>
    <row r="53" spans="1:22" ht="13.5" thickBot="1">
      <c r="A53" s="238" t="s">
        <v>113</v>
      </c>
      <c r="B53" s="83">
        <f>SUM(C53:L53)</f>
        <v>0</v>
      </c>
      <c r="C53" s="232"/>
      <c r="D53" s="232"/>
      <c r="E53" s="232"/>
      <c r="F53" s="232"/>
      <c r="G53" s="232"/>
      <c r="H53" s="232"/>
      <c r="I53" s="232"/>
      <c r="J53" s="232"/>
      <c r="K53" s="232"/>
      <c r="L53" s="232"/>
      <c r="M53" s="86"/>
      <c r="N53" s="234"/>
      <c r="O53" s="87"/>
      <c r="P53" s="232"/>
      <c r="Q53" s="87"/>
      <c r="R53" s="232"/>
      <c r="S53" s="87"/>
      <c r="T53" s="232"/>
      <c r="U53" s="87"/>
    </row>
    <row r="54" spans="1:22" ht="13.5" thickBot="1">
      <c r="A54" s="237" t="s">
        <v>13</v>
      </c>
      <c r="B54" s="84">
        <f t="shared" ref="B54:L54" si="9">SUM(B55:B56)</f>
        <v>0</v>
      </c>
      <c r="C54" s="84">
        <f t="shared" si="9"/>
        <v>0</v>
      </c>
      <c r="D54" s="84">
        <f t="shared" si="9"/>
        <v>0</v>
      </c>
      <c r="E54" s="84">
        <f t="shared" si="9"/>
        <v>0</v>
      </c>
      <c r="F54" s="84">
        <f t="shared" si="9"/>
        <v>0</v>
      </c>
      <c r="G54" s="84">
        <f t="shared" si="9"/>
        <v>0</v>
      </c>
      <c r="H54" s="84">
        <f t="shared" si="9"/>
        <v>0</v>
      </c>
      <c r="I54" s="84">
        <f t="shared" si="9"/>
        <v>0</v>
      </c>
      <c r="J54" s="84">
        <f t="shared" si="9"/>
        <v>0</v>
      </c>
      <c r="K54" s="84">
        <f t="shared" si="9"/>
        <v>0</v>
      </c>
      <c r="L54" s="84">
        <f t="shared" si="9"/>
        <v>0</v>
      </c>
      <c r="M54" s="81"/>
      <c r="N54" s="85">
        <f>SUM(N55:N56)</f>
        <v>0</v>
      </c>
      <c r="O54" s="235"/>
      <c r="P54" s="84">
        <f>SUM(P55:P56)</f>
        <v>0</v>
      </c>
      <c r="Q54" s="235"/>
      <c r="R54" s="84">
        <f>SUM(R55:R56)</f>
        <v>0</v>
      </c>
      <c r="S54" s="235"/>
      <c r="T54" s="84">
        <f>SUM(T55:T56)</f>
        <v>0</v>
      </c>
      <c r="U54" s="235"/>
    </row>
    <row r="55" spans="1:22" ht="13.5" thickBot="1">
      <c r="A55" s="238" t="s">
        <v>114</v>
      </c>
      <c r="B55" s="83">
        <f>SUM(C55:L55)</f>
        <v>0</v>
      </c>
      <c r="C55" s="232"/>
      <c r="D55" s="232"/>
      <c r="E55" s="232"/>
      <c r="F55" s="232"/>
      <c r="G55" s="232"/>
      <c r="H55" s="232"/>
      <c r="I55" s="232"/>
      <c r="J55" s="232"/>
      <c r="K55" s="232"/>
      <c r="L55" s="232"/>
      <c r="M55" s="86"/>
      <c r="N55" s="234"/>
      <c r="O55" s="87"/>
      <c r="P55" s="232"/>
      <c r="Q55" s="87"/>
      <c r="R55" s="232"/>
      <c r="S55" s="87"/>
      <c r="T55" s="232"/>
      <c r="U55" s="87"/>
    </row>
    <row r="56" spans="1:22" ht="13.5" thickBot="1">
      <c r="A56" s="238" t="s">
        <v>115</v>
      </c>
      <c r="B56" s="83">
        <f>SUM(C56:L56)</f>
        <v>0</v>
      </c>
      <c r="C56" s="232"/>
      <c r="D56" s="232"/>
      <c r="E56" s="232"/>
      <c r="F56" s="232"/>
      <c r="G56" s="232"/>
      <c r="H56" s="232"/>
      <c r="I56" s="232"/>
      <c r="J56" s="232"/>
      <c r="K56" s="232"/>
      <c r="L56" s="232"/>
      <c r="M56" s="86"/>
      <c r="N56" s="234"/>
      <c r="O56" s="87"/>
      <c r="P56" s="232"/>
      <c r="Q56" s="87"/>
      <c r="R56" s="232"/>
      <c r="S56" s="87"/>
      <c r="T56" s="232"/>
      <c r="U56" s="87"/>
    </row>
    <row r="57" spans="1:22" ht="13.5" thickBot="1">
      <c r="A57" s="237" t="s">
        <v>116</v>
      </c>
      <c r="B57" s="83">
        <f>SUM(C57:L57)</f>
        <v>0</v>
      </c>
      <c r="C57" s="230"/>
      <c r="D57" s="230"/>
      <c r="E57" s="230"/>
      <c r="F57" s="230"/>
      <c r="G57" s="230"/>
      <c r="H57" s="230"/>
      <c r="I57" s="230"/>
      <c r="J57" s="230"/>
      <c r="K57" s="230"/>
      <c r="L57" s="230"/>
      <c r="M57" s="86"/>
      <c r="N57" s="231"/>
      <c r="O57" s="235"/>
      <c r="P57" s="230"/>
      <c r="Q57" s="235"/>
      <c r="R57" s="230"/>
      <c r="S57" s="235"/>
      <c r="T57" s="230"/>
      <c r="U57" s="235"/>
    </row>
    <row r="58" spans="1:22" ht="13.5" thickBot="1">
      <c r="A58" s="237" t="s">
        <v>117</v>
      </c>
      <c r="B58" s="83">
        <f>SUM(C58:L58)</f>
        <v>0</v>
      </c>
      <c r="C58" s="232"/>
      <c r="D58" s="232"/>
      <c r="E58" s="232"/>
      <c r="F58" s="232"/>
      <c r="G58" s="232"/>
      <c r="H58" s="232"/>
      <c r="I58" s="232"/>
      <c r="J58" s="232"/>
      <c r="K58" s="232"/>
      <c r="L58" s="232"/>
      <c r="M58" s="86"/>
      <c r="N58" s="234"/>
      <c r="O58" s="87"/>
      <c r="P58" s="232"/>
      <c r="Q58" s="87"/>
      <c r="R58" s="232"/>
      <c r="S58" s="87"/>
      <c r="T58" s="232"/>
      <c r="U58" s="87"/>
    </row>
    <row r="59" spans="1:22" s="10" customFormat="1" ht="13.5" thickBot="1">
      <c r="A59" s="237" t="s">
        <v>118</v>
      </c>
      <c r="B59" s="83">
        <f>SUM(C59:L59)</f>
        <v>0</v>
      </c>
      <c r="C59" s="235"/>
      <c r="D59" s="235"/>
      <c r="E59" s="235"/>
      <c r="F59" s="235"/>
      <c r="G59" s="235"/>
      <c r="H59" s="235"/>
      <c r="I59" s="235"/>
      <c r="J59" s="235"/>
      <c r="K59" s="80"/>
      <c r="L59" s="80"/>
      <c r="M59" s="81"/>
      <c r="N59" s="236"/>
      <c r="O59" s="235"/>
      <c r="P59" s="235"/>
      <c r="Q59" s="235"/>
      <c r="R59" s="235"/>
      <c r="S59" s="235"/>
      <c r="T59" s="235"/>
      <c r="U59" s="235"/>
      <c r="V59" s="9"/>
    </row>
    <row r="60" spans="1:22" ht="13.5" thickBot="1">
      <c r="A60" s="237" t="s">
        <v>119</v>
      </c>
      <c r="B60" s="84">
        <f t="shared" ref="B60:L60" si="10">SUM(B61,B65:B72)</f>
        <v>0</v>
      </c>
      <c r="C60" s="84">
        <f t="shared" si="10"/>
        <v>0</v>
      </c>
      <c r="D60" s="84">
        <f t="shared" si="10"/>
        <v>0</v>
      </c>
      <c r="E60" s="84">
        <f t="shared" si="10"/>
        <v>0</v>
      </c>
      <c r="F60" s="84">
        <f t="shared" si="10"/>
        <v>0</v>
      </c>
      <c r="G60" s="84">
        <f t="shared" si="10"/>
        <v>0</v>
      </c>
      <c r="H60" s="84">
        <f t="shared" si="10"/>
        <v>0</v>
      </c>
      <c r="I60" s="84">
        <f t="shared" si="10"/>
        <v>0</v>
      </c>
      <c r="J60" s="84">
        <f t="shared" si="10"/>
        <v>0</v>
      </c>
      <c r="K60" s="84">
        <f t="shared" si="10"/>
        <v>0</v>
      </c>
      <c r="L60" s="84">
        <f t="shared" si="10"/>
        <v>0</v>
      </c>
      <c r="M60" s="81"/>
      <c r="N60" s="85">
        <f>SUM(N61,N65:N72)</f>
        <v>0</v>
      </c>
      <c r="O60" s="235"/>
      <c r="P60" s="84">
        <f>SUM(P61,P65:P72)</f>
        <v>0</v>
      </c>
      <c r="Q60" s="235"/>
      <c r="R60" s="84">
        <f>SUM(R61,R65:R72)</f>
        <v>0</v>
      </c>
      <c r="S60" s="235"/>
      <c r="T60" s="84">
        <f>SUM(T61,T65:T72)</f>
        <v>0</v>
      </c>
      <c r="U60" s="235"/>
    </row>
    <row r="61" spans="1:22" ht="13.5" thickBot="1">
      <c r="A61" s="239" t="s">
        <v>120</v>
      </c>
      <c r="B61" s="84">
        <f t="shared" ref="B61:J61" si="11">SUM(B62:B64)</f>
        <v>0</v>
      </c>
      <c r="C61" s="84">
        <f t="shared" si="11"/>
        <v>0</v>
      </c>
      <c r="D61" s="84">
        <f t="shared" si="11"/>
        <v>0</v>
      </c>
      <c r="E61" s="84">
        <f t="shared" si="11"/>
        <v>0</v>
      </c>
      <c r="F61" s="84">
        <f t="shared" si="11"/>
        <v>0</v>
      </c>
      <c r="G61" s="84">
        <f t="shared" si="11"/>
        <v>0</v>
      </c>
      <c r="H61" s="84">
        <f t="shared" si="11"/>
        <v>0</v>
      </c>
      <c r="I61" s="84">
        <f t="shared" si="11"/>
        <v>0</v>
      </c>
      <c r="J61" s="84">
        <f t="shared" si="11"/>
        <v>0</v>
      </c>
      <c r="K61" s="87"/>
      <c r="L61" s="87"/>
      <c r="M61" s="86"/>
      <c r="N61" s="85">
        <f>SUM(N62:N64)</f>
        <v>0</v>
      </c>
      <c r="O61" s="87"/>
      <c r="P61" s="84">
        <f>SUM(P62:P64)</f>
        <v>0</v>
      </c>
      <c r="Q61" s="87"/>
      <c r="R61" s="84">
        <f>SUM(R62:R64)</f>
        <v>0</v>
      </c>
      <c r="S61" s="87"/>
      <c r="T61" s="84">
        <f>SUM(T62:T64)</f>
        <v>0</v>
      </c>
      <c r="U61" s="87"/>
    </row>
    <row r="62" spans="1:22" ht="13.5" thickBot="1">
      <c r="A62" s="240" t="s">
        <v>121</v>
      </c>
      <c r="B62" s="83">
        <f t="shared" ref="B62:B72" si="12">SUM(C62:L62)</f>
        <v>0</v>
      </c>
      <c r="C62" s="232"/>
      <c r="D62" s="232"/>
      <c r="E62" s="232"/>
      <c r="F62" s="232"/>
      <c r="G62" s="232"/>
      <c r="H62" s="232"/>
      <c r="I62" s="232"/>
      <c r="J62" s="232"/>
      <c r="K62" s="87"/>
      <c r="L62" s="87"/>
      <c r="M62" s="86"/>
      <c r="N62" s="234"/>
      <c r="O62" s="87"/>
      <c r="P62" s="232"/>
      <c r="Q62" s="87"/>
      <c r="R62" s="232"/>
      <c r="S62" s="87"/>
      <c r="T62" s="232"/>
      <c r="U62" s="87"/>
    </row>
    <row r="63" spans="1:22" ht="13.5" thickBot="1">
      <c r="A63" s="240" t="s">
        <v>122</v>
      </c>
      <c r="B63" s="83">
        <f t="shared" si="12"/>
        <v>0</v>
      </c>
      <c r="C63" s="232"/>
      <c r="D63" s="232"/>
      <c r="E63" s="232"/>
      <c r="F63" s="232"/>
      <c r="G63" s="232"/>
      <c r="H63" s="232"/>
      <c r="I63" s="232"/>
      <c r="J63" s="232"/>
      <c r="K63" s="87"/>
      <c r="L63" s="87"/>
      <c r="M63" s="86"/>
      <c r="N63" s="234"/>
      <c r="O63" s="87"/>
      <c r="P63" s="232"/>
      <c r="Q63" s="87"/>
      <c r="R63" s="232"/>
      <c r="S63" s="87"/>
      <c r="T63" s="232"/>
      <c r="U63" s="87"/>
    </row>
    <row r="64" spans="1:22" ht="13.5" thickBot="1">
      <c r="A64" s="240" t="s">
        <v>123</v>
      </c>
      <c r="B64" s="83">
        <f t="shared" si="12"/>
        <v>0</v>
      </c>
      <c r="C64" s="232"/>
      <c r="D64" s="232"/>
      <c r="E64" s="232"/>
      <c r="F64" s="232"/>
      <c r="G64" s="232"/>
      <c r="H64" s="232"/>
      <c r="I64" s="232"/>
      <c r="J64" s="232"/>
      <c r="K64" s="87"/>
      <c r="L64" s="87"/>
      <c r="M64" s="86"/>
      <c r="N64" s="234"/>
      <c r="O64" s="87"/>
      <c r="P64" s="232"/>
      <c r="Q64" s="87"/>
      <c r="R64" s="232"/>
      <c r="S64" s="87"/>
      <c r="T64" s="232"/>
      <c r="U64" s="87"/>
    </row>
    <row r="65" spans="1:21" ht="13.5" thickBot="1">
      <c r="A65" s="238" t="s">
        <v>124</v>
      </c>
      <c r="B65" s="83">
        <f t="shared" si="12"/>
        <v>0</v>
      </c>
      <c r="C65" s="232"/>
      <c r="D65" s="232"/>
      <c r="E65" s="232"/>
      <c r="F65" s="232"/>
      <c r="G65" s="232"/>
      <c r="H65" s="232"/>
      <c r="I65" s="232"/>
      <c r="J65" s="232"/>
      <c r="K65" s="232"/>
      <c r="L65" s="232"/>
      <c r="M65" s="86"/>
      <c r="N65" s="234"/>
      <c r="O65" s="87"/>
      <c r="P65" s="232"/>
      <c r="Q65" s="87"/>
      <c r="R65" s="232"/>
      <c r="S65" s="87"/>
      <c r="T65" s="232"/>
      <c r="U65" s="87"/>
    </row>
    <row r="66" spans="1:21" ht="40.5" customHeight="1" thickBot="1">
      <c r="A66" s="238" t="s">
        <v>125</v>
      </c>
      <c r="B66" s="83">
        <f t="shared" si="12"/>
        <v>0</v>
      </c>
      <c r="C66" s="232"/>
      <c r="D66" s="232"/>
      <c r="E66" s="232"/>
      <c r="F66" s="232"/>
      <c r="G66" s="232"/>
      <c r="H66" s="232"/>
      <c r="I66" s="232"/>
      <c r="J66" s="232"/>
      <c r="K66" s="232"/>
      <c r="L66" s="232"/>
      <c r="M66" s="86"/>
      <c r="N66" s="234"/>
      <c r="O66" s="87"/>
      <c r="P66" s="232"/>
      <c r="Q66" s="87"/>
      <c r="R66" s="232"/>
      <c r="S66" s="87"/>
      <c r="T66" s="232"/>
      <c r="U66" s="87"/>
    </row>
    <row r="67" spans="1:21" ht="13.5" thickBot="1">
      <c r="A67" s="238" t="s">
        <v>126</v>
      </c>
      <c r="B67" s="83">
        <f t="shared" si="12"/>
        <v>0</v>
      </c>
      <c r="C67" s="232"/>
      <c r="D67" s="232"/>
      <c r="E67" s="232"/>
      <c r="F67" s="232"/>
      <c r="G67" s="232"/>
      <c r="H67" s="232"/>
      <c r="I67" s="232"/>
      <c r="J67" s="232"/>
      <c r="K67" s="232"/>
      <c r="L67" s="232"/>
      <c r="M67" s="86"/>
      <c r="N67" s="89"/>
      <c r="O67" s="87"/>
      <c r="P67" s="87"/>
      <c r="Q67" s="87"/>
      <c r="R67" s="87"/>
      <c r="S67" s="87"/>
      <c r="T67" s="87"/>
      <c r="U67" s="87"/>
    </row>
    <row r="68" spans="1:21" ht="13.5" thickBot="1">
      <c r="A68" s="238" t="s">
        <v>127</v>
      </c>
      <c r="B68" s="83">
        <f t="shared" si="12"/>
        <v>0</v>
      </c>
      <c r="C68" s="232"/>
      <c r="D68" s="232"/>
      <c r="E68" s="232"/>
      <c r="F68" s="232"/>
      <c r="G68" s="232"/>
      <c r="H68" s="232"/>
      <c r="I68" s="232"/>
      <c r="J68" s="232"/>
      <c r="K68" s="232"/>
      <c r="L68" s="232"/>
      <c r="M68" s="86"/>
      <c r="N68" s="89"/>
      <c r="O68" s="87"/>
      <c r="P68" s="87"/>
      <c r="Q68" s="87"/>
      <c r="R68" s="87"/>
      <c r="S68" s="87"/>
      <c r="T68" s="87"/>
      <c r="U68" s="87"/>
    </row>
    <row r="69" spans="1:21" ht="13.5" thickBot="1">
      <c r="A69" s="238" t="s">
        <v>128</v>
      </c>
      <c r="B69" s="83">
        <f t="shared" si="12"/>
        <v>0</v>
      </c>
      <c r="C69" s="232"/>
      <c r="D69" s="232"/>
      <c r="E69" s="232"/>
      <c r="F69" s="232"/>
      <c r="G69" s="232"/>
      <c r="H69" s="232"/>
      <c r="I69" s="232"/>
      <c r="J69" s="232"/>
      <c r="K69" s="232"/>
      <c r="L69" s="232"/>
      <c r="M69" s="86"/>
      <c r="N69" s="89"/>
      <c r="O69" s="87"/>
      <c r="P69" s="87"/>
      <c r="Q69" s="87"/>
      <c r="R69" s="87"/>
      <c r="S69" s="87"/>
      <c r="T69" s="87"/>
      <c r="U69" s="87"/>
    </row>
    <row r="70" spans="1:21" ht="13.5" thickBot="1">
      <c r="A70" s="238" t="s">
        <v>129</v>
      </c>
      <c r="B70" s="83">
        <f t="shared" si="12"/>
        <v>0</v>
      </c>
      <c r="C70" s="87"/>
      <c r="D70" s="87"/>
      <c r="E70" s="87"/>
      <c r="F70" s="87"/>
      <c r="G70" s="87"/>
      <c r="H70" s="87"/>
      <c r="I70" s="87"/>
      <c r="J70" s="87"/>
      <c r="K70" s="232"/>
      <c r="L70" s="232"/>
      <c r="M70" s="86"/>
      <c r="N70" s="89"/>
      <c r="O70" s="87"/>
      <c r="P70" s="87"/>
      <c r="Q70" s="87"/>
      <c r="R70" s="87"/>
      <c r="S70" s="87"/>
      <c r="T70" s="87"/>
      <c r="U70" s="87"/>
    </row>
    <row r="71" spans="1:21" ht="13.5" thickBot="1">
      <c r="A71" s="238" t="s">
        <v>130</v>
      </c>
      <c r="B71" s="83">
        <f t="shared" si="12"/>
        <v>0</v>
      </c>
      <c r="C71" s="232"/>
      <c r="D71" s="232"/>
      <c r="E71" s="232"/>
      <c r="F71" s="232"/>
      <c r="G71" s="232"/>
      <c r="H71" s="232"/>
      <c r="I71" s="232"/>
      <c r="J71" s="232"/>
      <c r="K71" s="232"/>
      <c r="L71" s="232"/>
      <c r="M71" s="86"/>
      <c r="N71" s="234"/>
      <c r="O71" s="87"/>
      <c r="P71" s="232"/>
      <c r="Q71" s="87"/>
      <c r="R71" s="232"/>
      <c r="S71" s="87"/>
      <c r="T71" s="232"/>
      <c r="U71" s="87"/>
    </row>
    <row r="72" spans="1:21" ht="13.5" thickBot="1">
      <c r="A72" s="238" t="s">
        <v>131</v>
      </c>
      <c r="B72" s="83">
        <f t="shared" si="12"/>
        <v>0</v>
      </c>
      <c r="C72" s="232"/>
      <c r="D72" s="232"/>
      <c r="E72" s="232"/>
      <c r="F72" s="232"/>
      <c r="G72" s="232"/>
      <c r="H72" s="232"/>
      <c r="I72" s="232"/>
      <c r="J72" s="232"/>
      <c r="K72" s="232"/>
      <c r="L72" s="232"/>
      <c r="M72" s="86"/>
      <c r="N72" s="234"/>
      <c r="O72" s="87"/>
      <c r="P72" s="232"/>
      <c r="Q72" s="87"/>
      <c r="R72" s="232"/>
      <c r="S72" s="87"/>
      <c r="T72" s="232"/>
      <c r="U72" s="87"/>
    </row>
    <row r="73" spans="1:21" ht="13.5" thickBot="1">
      <c r="A73" s="237" t="s">
        <v>132</v>
      </c>
      <c r="B73" s="87"/>
      <c r="C73" s="232"/>
      <c r="D73" s="232"/>
      <c r="E73" s="232"/>
      <c r="F73" s="232"/>
      <c r="G73" s="232"/>
      <c r="H73" s="232"/>
      <c r="I73" s="232"/>
      <c r="J73" s="232"/>
      <c r="K73" s="232"/>
      <c r="L73" s="87"/>
      <c r="M73" s="86"/>
      <c r="N73" s="234"/>
      <c r="O73" s="232"/>
      <c r="P73" s="232"/>
      <c r="Q73" s="232"/>
      <c r="R73" s="232"/>
      <c r="S73" s="232"/>
      <c r="T73" s="232"/>
      <c r="U73" s="232"/>
    </row>
    <row r="74" spans="1:21" ht="13.5" thickBot="1">
      <c r="A74" s="237" t="s">
        <v>133</v>
      </c>
      <c r="B74" s="87"/>
      <c r="C74" s="232"/>
      <c r="D74" s="232"/>
      <c r="E74" s="232"/>
      <c r="F74" s="232"/>
      <c r="G74" s="232"/>
      <c r="H74" s="232"/>
      <c r="I74" s="232"/>
      <c r="J74" s="232"/>
      <c r="K74" s="232"/>
      <c r="L74" s="232"/>
      <c r="M74" s="86"/>
      <c r="N74" s="234"/>
      <c r="O74" s="232"/>
      <c r="P74" s="232"/>
      <c r="Q74" s="232"/>
      <c r="R74" s="232"/>
      <c r="S74" s="232"/>
      <c r="T74" s="232"/>
      <c r="U74" s="232"/>
    </row>
    <row r="75" spans="1:21" ht="13.5" thickBot="1">
      <c r="A75" s="237" t="s">
        <v>134</v>
      </c>
      <c r="B75" s="83">
        <f>SUM(C75:L75)</f>
        <v>0</v>
      </c>
      <c r="C75" s="235"/>
      <c r="D75" s="235"/>
      <c r="E75" s="235"/>
      <c r="F75" s="235"/>
      <c r="G75" s="235"/>
      <c r="H75" s="235"/>
      <c r="I75" s="235"/>
      <c r="J75" s="235"/>
      <c r="K75" s="235"/>
      <c r="L75" s="235"/>
      <c r="M75" s="88"/>
      <c r="N75" s="236"/>
      <c r="O75" s="235"/>
      <c r="P75" s="235"/>
      <c r="Q75" s="235"/>
      <c r="R75" s="235"/>
      <c r="S75" s="235"/>
      <c r="T75" s="235"/>
      <c r="U75" s="235"/>
    </row>
    <row r="76" spans="1:21" ht="13.5" thickBot="1">
      <c r="A76" s="239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88"/>
      <c r="N76" s="91"/>
      <c r="O76" s="90"/>
      <c r="P76" s="90"/>
      <c r="Q76" s="90"/>
      <c r="R76" s="90"/>
      <c r="S76" s="90"/>
      <c r="T76" s="90"/>
      <c r="U76" s="90"/>
    </row>
    <row r="77" spans="1:21" ht="13.5" thickBot="1">
      <c r="A77" s="237" t="s">
        <v>135</v>
      </c>
      <c r="B77" s="84">
        <f t="shared" ref="B77:L77" si="13">SUM(B20:B22,B25:B26,B33,B39:B40,B43:B44,B47:B48,B51,B54,B57:B60,B73:B75)</f>
        <v>0</v>
      </c>
      <c r="C77" s="84">
        <f t="shared" si="13"/>
        <v>0</v>
      </c>
      <c r="D77" s="84">
        <f t="shared" si="13"/>
        <v>0</v>
      </c>
      <c r="E77" s="84">
        <f t="shared" si="13"/>
        <v>0</v>
      </c>
      <c r="F77" s="84">
        <f t="shared" si="13"/>
        <v>0</v>
      </c>
      <c r="G77" s="84">
        <f t="shared" si="13"/>
        <v>0</v>
      </c>
      <c r="H77" s="84">
        <f t="shared" si="13"/>
        <v>0</v>
      </c>
      <c r="I77" s="84">
        <f t="shared" si="13"/>
        <v>0</v>
      </c>
      <c r="J77" s="84">
        <f t="shared" si="13"/>
        <v>0</v>
      </c>
      <c r="K77" s="84">
        <f t="shared" si="13"/>
        <v>0</v>
      </c>
      <c r="L77" s="84">
        <f t="shared" si="13"/>
        <v>0</v>
      </c>
      <c r="M77" s="81"/>
      <c r="N77" s="84">
        <f t="shared" ref="N77:U77" si="14">SUM(N20:N22,N25:N26,N33,N39:N40,N43:N44,N47:N48,N51,N54,N57:N60,N73:N75)</f>
        <v>0</v>
      </c>
      <c r="O77" s="84">
        <f t="shared" si="14"/>
        <v>0</v>
      </c>
      <c r="P77" s="84">
        <f t="shared" si="14"/>
        <v>0</v>
      </c>
      <c r="Q77" s="84">
        <f t="shared" si="14"/>
        <v>0</v>
      </c>
      <c r="R77" s="84">
        <f t="shared" si="14"/>
        <v>0</v>
      </c>
      <c r="S77" s="84">
        <f t="shared" si="14"/>
        <v>0</v>
      </c>
      <c r="T77" s="84">
        <f t="shared" si="14"/>
        <v>0</v>
      </c>
      <c r="U77" s="84">
        <f t="shared" si="14"/>
        <v>0</v>
      </c>
    </row>
    <row r="78" spans="1:21" ht="13.5" thickBot="1">
      <c r="A78" s="239"/>
      <c r="B78" s="241"/>
      <c r="C78" s="241"/>
      <c r="D78" s="241"/>
      <c r="E78" s="241"/>
      <c r="F78" s="241"/>
      <c r="G78" s="241"/>
      <c r="H78" s="241"/>
      <c r="I78" s="241"/>
      <c r="J78" s="241"/>
      <c r="K78" s="241"/>
      <c r="L78" s="241"/>
      <c r="M78" s="242"/>
      <c r="N78" s="243"/>
      <c r="O78" s="241"/>
      <c r="P78" s="241"/>
      <c r="Q78" s="241"/>
      <c r="R78" s="241"/>
      <c r="S78" s="241"/>
      <c r="T78" s="241"/>
      <c r="U78" s="241"/>
    </row>
    <row r="79" spans="1:21" ht="13.5" thickBot="1">
      <c r="A79" s="226" t="s">
        <v>136</v>
      </c>
      <c r="B79" s="227"/>
      <c r="C79" s="227"/>
      <c r="D79" s="227"/>
      <c r="E79" s="227"/>
      <c r="F79" s="227"/>
      <c r="G79" s="227"/>
      <c r="H79" s="227"/>
      <c r="I79" s="227"/>
      <c r="J79" s="227"/>
      <c r="K79" s="227"/>
      <c r="L79" s="227"/>
      <c r="M79" s="228"/>
      <c r="N79" s="229"/>
      <c r="O79" s="227"/>
      <c r="P79" s="227"/>
      <c r="Q79" s="227"/>
      <c r="R79" s="227"/>
      <c r="S79" s="227"/>
      <c r="T79" s="227"/>
      <c r="U79" s="227"/>
    </row>
    <row r="80" spans="1:21" ht="39.75" customHeight="1" thickBot="1">
      <c r="A80" s="219" t="s">
        <v>137</v>
      </c>
      <c r="B80" s="84">
        <f t="shared" ref="B80:L80" si="15">SUM(B81,B88)</f>
        <v>0</v>
      </c>
      <c r="C80" s="84">
        <f t="shared" si="15"/>
        <v>0</v>
      </c>
      <c r="D80" s="84">
        <f t="shared" si="15"/>
        <v>0</v>
      </c>
      <c r="E80" s="84">
        <f t="shared" si="15"/>
        <v>0</v>
      </c>
      <c r="F80" s="84">
        <f t="shared" si="15"/>
        <v>0</v>
      </c>
      <c r="G80" s="84">
        <f t="shared" si="15"/>
        <v>0</v>
      </c>
      <c r="H80" s="84">
        <f t="shared" si="15"/>
        <v>0</v>
      </c>
      <c r="I80" s="84">
        <f t="shared" si="15"/>
        <v>0</v>
      </c>
      <c r="J80" s="84">
        <f t="shared" si="15"/>
        <v>0</v>
      </c>
      <c r="K80" s="84">
        <f t="shared" si="15"/>
        <v>0</v>
      </c>
      <c r="L80" s="84">
        <f t="shared" si="15"/>
        <v>0</v>
      </c>
      <c r="M80" s="81"/>
      <c r="N80" s="85">
        <f t="shared" ref="N80:U80" si="16">SUM(N81,N88)</f>
        <v>0</v>
      </c>
      <c r="O80" s="85">
        <f t="shared" si="16"/>
        <v>0</v>
      </c>
      <c r="P80" s="84">
        <f t="shared" si="16"/>
        <v>0</v>
      </c>
      <c r="Q80" s="85">
        <f t="shared" si="16"/>
        <v>0</v>
      </c>
      <c r="R80" s="84">
        <f t="shared" si="16"/>
        <v>0</v>
      </c>
      <c r="S80" s="85">
        <f t="shared" si="16"/>
        <v>0</v>
      </c>
      <c r="T80" s="84">
        <f t="shared" si="16"/>
        <v>0</v>
      </c>
      <c r="U80" s="85">
        <f t="shared" si="16"/>
        <v>0</v>
      </c>
    </row>
    <row r="81" spans="1:21" ht="13.5" thickBot="1">
      <c r="A81" s="219" t="s">
        <v>138</v>
      </c>
      <c r="B81" s="84">
        <f>SUM(B82:B84,B87)</f>
        <v>0</v>
      </c>
      <c r="C81" s="84">
        <f>SUM(C82:C84,C87)</f>
        <v>0</v>
      </c>
      <c r="D81" s="87"/>
      <c r="E81" s="87"/>
      <c r="F81" s="84">
        <f>SUM(F82:F84,F87)</f>
        <v>0</v>
      </c>
      <c r="G81" s="84">
        <f>SUM(G82:G84,G87)</f>
        <v>0</v>
      </c>
      <c r="H81" s="84">
        <f>SUM(H82:H84,H87)</f>
        <v>0</v>
      </c>
      <c r="I81" s="84">
        <f>SUM(I82:I84,I87)</f>
        <v>0</v>
      </c>
      <c r="J81" s="84">
        <f>SUM(J82:J84,J87)</f>
        <v>0</v>
      </c>
      <c r="K81" s="87"/>
      <c r="L81" s="87"/>
      <c r="M81" s="86"/>
      <c r="N81" s="85">
        <f t="shared" ref="N81:U81" si="17">SUM(N82:N84,N87)</f>
        <v>0</v>
      </c>
      <c r="O81" s="85">
        <f t="shared" si="17"/>
        <v>0</v>
      </c>
      <c r="P81" s="84">
        <f t="shared" si="17"/>
        <v>0</v>
      </c>
      <c r="Q81" s="85">
        <f t="shared" si="17"/>
        <v>0</v>
      </c>
      <c r="R81" s="84">
        <f t="shared" si="17"/>
        <v>0</v>
      </c>
      <c r="S81" s="85">
        <f t="shared" si="17"/>
        <v>0</v>
      </c>
      <c r="T81" s="84">
        <f t="shared" si="17"/>
        <v>0</v>
      </c>
      <c r="U81" s="85">
        <f t="shared" si="17"/>
        <v>0</v>
      </c>
    </row>
    <row r="82" spans="1:21" ht="13.5" thickBot="1">
      <c r="A82" s="233" t="s">
        <v>139</v>
      </c>
      <c r="B82" s="83">
        <f>SUM(C82:L82)</f>
        <v>0</v>
      </c>
      <c r="C82" s="232"/>
      <c r="D82" s="87"/>
      <c r="E82" s="87"/>
      <c r="F82" s="232"/>
      <c r="G82" s="232"/>
      <c r="H82" s="232"/>
      <c r="I82" s="232"/>
      <c r="J82" s="232"/>
      <c r="K82" s="87"/>
      <c r="L82" s="87"/>
      <c r="M82" s="86"/>
      <c r="N82" s="234"/>
      <c r="O82" s="232"/>
      <c r="P82" s="232"/>
      <c r="Q82" s="232"/>
      <c r="R82" s="232"/>
      <c r="S82" s="232"/>
      <c r="T82" s="232"/>
      <c r="U82" s="232"/>
    </row>
    <row r="83" spans="1:21" ht="13.5" thickBot="1">
      <c r="A83" s="233" t="s">
        <v>140</v>
      </c>
      <c r="B83" s="83">
        <f>SUM(C83:L83)</f>
        <v>0</v>
      </c>
      <c r="C83" s="232"/>
      <c r="D83" s="87"/>
      <c r="E83" s="87"/>
      <c r="F83" s="232"/>
      <c r="G83" s="232"/>
      <c r="H83" s="232"/>
      <c r="I83" s="232"/>
      <c r="J83" s="232"/>
      <c r="K83" s="87"/>
      <c r="L83" s="87"/>
      <c r="M83" s="86"/>
      <c r="N83" s="234"/>
      <c r="O83" s="232"/>
      <c r="P83" s="232"/>
      <c r="Q83" s="232"/>
      <c r="R83" s="232"/>
      <c r="S83" s="232"/>
      <c r="T83" s="232"/>
      <c r="U83" s="232"/>
    </row>
    <row r="84" spans="1:21" ht="13.5" thickBot="1">
      <c r="A84" s="233" t="s">
        <v>141</v>
      </c>
      <c r="B84" s="84">
        <f>SUM(B85:B86)</f>
        <v>0</v>
      </c>
      <c r="C84" s="84">
        <f>SUM(C85:C86)</f>
        <v>0</v>
      </c>
      <c r="D84" s="87"/>
      <c r="E84" s="87"/>
      <c r="F84" s="84">
        <f>SUM(F85:F86)</f>
        <v>0</v>
      </c>
      <c r="G84" s="84">
        <f>SUM(G85:G86)</f>
        <v>0</v>
      </c>
      <c r="H84" s="84">
        <f>SUM(H85:H86)</f>
        <v>0</v>
      </c>
      <c r="I84" s="84">
        <f>SUM(I85:I86)</f>
        <v>0</v>
      </c>
      <c r="J84" s="84">
        <f>SUM(J85:J86)</f>
        <v>0</v>
      </c>
      <c r="K84" s="87"/>
      <c r="L84" s="87"/>
      <c r="M84" s="86"/>
      <c r="N84" s="84">
        <f t="shared" ref="N84:U84" si="18">SUM(N85:N86)</f>
        <v>0</v>
      </c>
      <c r="O84" s="84">
        <f t="shared" si="18"/>
        <v>0</v>
      </c>
      <c r="P84" s="84">
        <f t="shared" si="18"/>
        <v>0</v>
      </c>
      <c r="Q84" s="84">
        <f t="shared" si="18"/>
        <v>0</v>
      </c>
      <c r="R84" s="84">
        <f t="shared" si="18"/>
        <v>0</v>
      </c>
      <c r="S84" s="84">
        <f t="shared" si="18"/>
        <v>0</v>
      </c>
      <c r="T84" s="84">
        <f t="shared" si="18"/>
        <v>0</v>
      </c>
      <c r="U84" s="84">
        <f t="shared" si="18"/>
        <v>0</v>
      </c>
    </row>
    <row r="85" spans="1:21" ht="13.5" thickBot="1">
      <c r="A85" s="244" t="s">
        <v>142</v>
      </c>
      <c r="B85" s="83">
        <f>SUM(C85:L85)</f>
        <v>0</v>
      </c>
      <c r="C85" s="232"/>
      <c r="D85" s="87"/>
      <c r="E85" s="87"/>
      <c r="F85" s="232"/>
      <c r="G85" s="232"/>
      <c r="H85" s="232"/>
      <c r="I85" s="232"/>
      <c r="J85" s="232"/>
      <c r="K85" s="87"/>
      <c r="L85" s="87"/>
      <c r="M85" s="86"/>
      <c r="N85" s="234"/>
      <c r="O85" s="232"/>
      <c r="P85" s="232"/>
      <c r="Q85" s="232"/>
      <c r="R85" s="232"/>
      <c r="S85" s="232"/>
      <c r="T85" s="232"/>
      <c r="U85" s="232"/>
    </row>
    <row r="86" spans="1:21" ht="13.5" thickBot="1">
      <c r="A86" s="244" t="s">
        <v>143</v>
      </c>
      <c r="B86" s="83">
        <f>SUM(C86:L86)</f>
        <v>0</v>
      </c>
      <c r="C86" s="232"/>
      <c r="D86" s="87"/>
      <c r="E86" s="87"/>
      <c r="F86" s="232"/>
      <c r="G86" s="232"/>
      <c r="H86" s="232"/>
      <c r="I86" s="232"/>
      <c r="J86" s="232"/>
      <c r="K86" s="87"/>
      <c r="L86" s="87"/>
      <c r="M86" s="86"/>
      <c r="N86" s="234"/>
      <c r="O86" s="232"/>
      <c r="P86" s="232"/>
      <c r="Q86" s="232"/>
      <c r="R86" s="232"/>
      <c r="S86" s="232"/>
      <c r="T86" s="232"/>
      <c r="U86" s="232"/>
    </row>
    <row r="87" spans="1:21" ht="13.5" thickBot="1">
      <c r="A87" s="233" t="s">
        <v>144</v>
      </c>
      <c r="B87" s="83">
        <f>SUM(C87:L87)</f>
        <v>0</v>
      </c>
      <c r="C87" s="232"/>
      <c r="D87" s="87"/>
      <c r="E87" s="87"/>
      <c r="F87" s="232"/>
      <c r="G87" s="232"/>
      <c r="H87" s="232"/>
      <c r="I87" s="232"/>
      <c r="J87" s="232"/>
      <c r="K87" s="87"/>
      <c r="L87" s="87"/>
      <c r="M87" s="86"/>
      <c r="N87" s="234"/>
      <c r="O87" s="232"/>
      <c r="P87" s="232"/>
      <c r="Q87" s="232"/>
      <c r="R87" s="232"/>
      <c r="S87" s="232"/>
      <c r="T87" s="232"/>
      <c r="U87" s="232"/>
    </row>
    <row r="88" spans="1:21" ht="13.5" thickBot="1">
      <c r="A88" s="219" t="s">
        <v>145</v>
      </c>
      <c r="B88" s="83">
        <f t="shared" ref="B88:H88" si="19">SUM(B89:B94)</f>
        <v>0</v>
      </c>
      <c r="C88" s="84">
        <f t="shared" si="19"/>
        <v>0</v>
      </c>
      <c r="D88" s="84">
        <f t="shared" si="19"/>
        <v>0</v>
      </c>
      <c r="E88" s="84">
        <f t="shared" si="19"/>
        <v>0</v>
      </c>
      <c r="F88" s="84">
        <f t="shared" si="19"/>
        <v>0</v>
      </c>
      <c r="G88" s="84">
        <f t="shared" si="19"/>
        <v>0</v>
      </c>
      <c r="H88" s="84">
        <f t="shared" si="19"/>
        <v>0</v>
      </c>
      <c r="I88" s="87"/>
      <c r="J88" s="87"/>
      <c r="K88" s="87"/>
      <c r="L88" s="87"/>
      <c r="M88" s="86"/>
      <c r="N88" s="85">
        <f t="shared" ref="N88:U88" si="20">SUM(N89:N94)</f>
        <v>0</v>
      </c>
      <c r="O88" s="85">
        <f t="shared" si="20"/>
        <v>0</v>
      </c>
      <c r="P88" s="84">
        <f t="shared" si="20"/>
        <v>0</v>
      </c>
      <c r="Q88" s="85">
        <f t="shared" si="20"/>
        <v>0</v>
      </c>
      <c r="R88" s="84">
        <f t="shared" si="20"/>
        <v>0</v>
      </c>
      <c r="S88" s="85">
        <f t="shared" si="20"/>
        <v>0</v>
      </c>
      <c r="T88" s="84">
        <f t="shared" si="20"/>
        <v>0</v>
      </c>
      <c r="U88" s="85">
        <f t="shared" si="20"/>
        <v>0</v>
      </c>
    </row>
    <row r="89" spans="1:21" ht="13.5" thickBot="1">
      <c r="A89" s="233" t="s">
        <v>146</v>
      </c>
      <c r="B89" s="83">
        <f t="shared" ref="B89:B98" si="21">SUM(C89:L89)</f>
        <v>0</v>
      </c>
      <c r="C89" s="232"/>
      <c r="D89" s="232"/>
      <c r="E89" s="232"/>
      <c r="F89" s="232"/>
      <c r="G89" s="232"/>
      <c r="H89" s="232"/>
      <c r="I89" s="87"/>
      <c r="J89" s="87"/>
      <c r="K89" s="87"/>
      <c r="L89" s="87"/>
      <c r="M89" s="86"/>
      <c r="N89" s="234"/>
      <c r="O89" s="234"/>
      <c r="P89" s="232"/>
      <c r="Q89" s="234"/>
      <c r="R89" s="232"/>
      <c r="S89" s="234"/>
      <c r="T89" s="232"/>
      <c r="U89" s="234"/>
    </row>
    <row r="90" spans="1:21" ht="13.5" thickBot="1">
      <c r="A90" s="233" t="s">
        <v>147</v>
      </c>
      <c r="B90" s="83">
        <f t="shared" si="21"/>
        <v>0</v>
      </c>
      <c r="C90" s="232"/>
      <c r="D90" s="232"/>
      <c r="E90" s="232"/>
      <c r="F90" s="232"/>
      <c r="G90" s="232"/>
      <c r="H90" s="232"/>
      <c r="I90" s="87"/>
      <c r="J90" s="87"/>
      <c r="K90" s="87"/>
      <c r="L90" s="87"/>
      <c r="M90" s="86"/>
      <c r="N90" s="234"/>
      <c r="O90" s="234"/>
      <c r="P90" s="232"/>
      <c r="Q90" s="234"/>
      <c r="R90" s="232"/>
      <c r="S90" s="234"/>
      <c r="T90" s="232"/>
      <c r="U90" s="234"/>
    </row>
    <row r="91" spans="1:21" ht="13.5" thickBot="1">
      <c r="A91" s="233" t="s">
        <v>148</v>
      </c>
      <c r="B91" s="83">
        <f t="shared" si="21"/>
        <v>0</v>
      </c>
      <c r="C91" s="232"/>
      <c r="D91" s="232"/>
      <c r="E91" s="232"/>
      <c r="F91" s="232"/>
      <c r="G91" s="232"/>
      <c r="H91" s="232"/>
      <c r="I91" s="87"/>
      <c r="J91" s="87"/>
      <c r="K91" s="87"/>
      <c r="L91" s="87"/>
      <c r="M91" s="86"/>
      <c r="N91" s="234"/>
      <c r="O91" s="234"/>
      <c r="P91" s="232"/>
      <c r="Q91" s="234"/>
      <c r="R91" s="232"/>
      <c r="S91" s="234"/>
      <c r="T91" s="232"/>
      <c r="U91" s="234"/>
    </row>
    <row r="92" spans="1:21" ht="13.5" thickBot="1">
      <c r="A92" s="233" t="s">
        <v>149</v>
      </c>
      <c r="B92" s="83">
        <f t="shared" si="21"/>
        <v>0</v>
      </c>
      <c r="C92" s="232"/>
      <c r="D92" s="232"/>
      <c r="E92" s="232"/>
      <c r="F92" s="232"/>
      <c r="G92" s="232"/>
      <c r="H92" s="232"/>
      <c r="I92" s="87"/>
      <c r="J92" s="87"/>
      <c r="K92" s="87"/>
      <c r="L92" s="87"/>
      <c r="M92" s="86"/>
      <c r="N92" s="234"/>
      <c r="O92" s="234"/>
      <c r="P92" s="232"/>
      <c r="Q92" s="234"/>
      <c r="R92" s="232"/>
      <c r="S92" s="234"/>
      <c r="T92" s="232"/>
      <c r="U92" s="234"/>
    </row>
    <row r="93" spans="1:21" ht="13.5" thickBot="1">
      <c r="A93" s="233" t="s">
        <v>150</v>
      </c>
      <c r="B93" s="83">
        <f t="shared" si="21"/>
        <v>0</v>
      </c>
      <c r="C93" s="232"/>
      <c r="D93" s="232"/>
      <c r="E93" s="232"/>
      <c r="F93" s="232"/>
      <c r="G93" s="232"/>
      <c r="H93" s="232"/>
      <c r="I93" s="87"/>
      <c r="J93" s="87"/>
      <c r="K93" s="87"/>
      <c r="L93" s="87"/>
      <c r="M93" s="86"/>
      <c r="N93" s="234"/>
      <c r="O93" s="234"/>
      <c r="P93" s="232"/>
      <c r="Q93" s="234"/>
      <c r="R93" s="232"/>
      <c r="S93" s="234"/>
      <c r="T93" s="232"/>
      <c r="U93" s="234"/>
    </row>
    <row r="94" spans="1:21" ht="13.5" thickBot="1">
      <c r="A94" s="233" t="s">
        <v>151</v>
      </c>
      <c r="B94" s="83">
        <f t="shared" si="21"/>
        <v>0</v>
      </c>
      <c r="C94" s="232"/>
      <c r="D94" s="232"/>
      <c r="E94" s="232"/>
      <c r="F94" s="232"/>
      <c r="G94" s="232"/>
      <c r="H94" s="232"/>
      <c r="I94" s="87"/>
      <c r="J94" s="87"/>
      <c r="K94" s="87"/>
      <c r="L94" s="87"/>
      <c r="M94" s="86"/>
      <c r="N94" s="234"/>
      <c r="O94" s="234"/>
      <c r="P94" s="232"/>
      <c r="Q94" s="234"/>
      <c r="R94" s="232"/>
      <c r="S94" s="234"/>
      <c r="T94" s="232"/>
      <c r="U94" s="234"/>
    </row>
    <row r="95" spans="1:21" ht="45.75" customHeight="1" thickBot="1">
      <c r="A95" s="219" t="s">
        <v>152</v>
      </c>
      <c r="B95" s="83">
        <f t="shared" si="21"/>
        <v>0</v>
      </c>
      <c r="C95" s="232"/>
      <c r="D95" s="232"/>
      <c r="E95" s="232"/>
      <c r="F95" s="232"/>
      <c r="G95" s="232"/>
      <c r="H95" s="232"/>
      <c r="I95" s="232"/>
      <c r="J95" s="232"/>
      <c r="K95" s="87"/>
      <c r="L95" s="87"/>
      <c r="M95" s="86"/>
      <c r="N95" s="234"/>
      <c r="O95" s="234"/>
      <c r="P95" s="232"/>
      <c r="Q95" s="234"/>
      <c r="R95" s="232"/>
      <c r="S95" s="234"/>
      <c r="T95" s="232"/>
      <c r="U95" s="234"/>
    </row>
    <row r="96" spans="1:21" ht="13.5" thickBot="1">
      <c r="A96" s="219" t="s">
        <v>153</v>
      </c>
      <c r="B96" s="83">
        <f t="shared" si="21"/>
        <v>0</v>
      </c>
      <c r="C96" s="230"/>
      <c r="D96" s="230"/>
      <c r="E96" s="230"/>
      <c r="F96" s="230"/>
      <c r="G96" s="230"/>
      <c r="H96" s="230"/>
      <c r="I96" s="230"/>
      <c r="J96" s="230"/>
      <c r="K96" s="87"/>
      <c r="L96" s="87"/>
      <c r="M96" s="86"/>
      <c r="N96" s="231"/>
      <c r="O96" s="231"/>
      <c r="P96" s="230"/>
      <c r="Q96" s="231"/>
      <c r="R96" s="230"/>
      <c r="S96" s="231"/>
      <c r="T96" s="230"/>
      <c r="U96" s="231"/>
    </row>
    <row r="97" spans="1:21" ht="13.5" thickBot="1">
      <c r="A97" s="219" t="s">
        <v>154</v>
      </c>
      <c r="B97" s="83">
        <f t="shared" si="21"/>
        <v>0</v>
      </c>
      <c r="C97" s="230"/>
      <c r="D97" s="230"/>
      <c r="E97" s="230"/>
      <c r="F97" s="230"/>
      <c r="G97" s="230"/>
      <c r="H97" s="230"/>
      <c r="I97" s="230"/>
      <c r="J97" s="230"/>
      <c r="K97" s="230"/>
      <c r="L97" s="230"/>
      <c r="M97" s="81"/>
      <c r="N97" s="231"/>
      <c r="O97" s="231"/>
      <c r="P97" s="230"/>
      <c r="Q97" s="231"/>
      <c r="R97" s="230"/>
      <c r="S97" s="231"/>
      <c r="T97" s="230"/>
      <c r="U97" s="231"/>
    </row>
    <row r="98" spans="1:21" ht="13.5" thickBot="1">
      <c r="A98" s="219" t="s">
        <v>155</v>
      </c>
      <c r="B98" s="83">
        <f t="shared" si="21"/>
        <v>0</v>
      </c>
      <c r="C98" s="230"/>
      <c r="D98" s="230"/>
      <c r="E98" s="230"/>
      <c r="F98" s="230"/>
      <c r="G98" s="230"/>
      <c r="H98" s="230"/>
      <c r="I98" s="230"/>
      <c r="J98" s="230"/>
      <c r="K98" s="230"/>
      <c r="L98" s="230"/>
      <c r="M98" s="81"/>
      <c r="N98" s="231"/>
      <c r="O98" s="231"/>
      <c r="P98" s="230"/>
      <c r="Q98" s="231"/>
      <c r="R98" s="230"/>
      <c r="S98" s="231"/>
      <c r="T98" s="230"/>
      <c r="U98" s="231"/>
    </row>
    <row r="99" spans="1:21" ht="13.5" thickBot="1">
      <c r="A99" s="219" t="s">
        <v>156</v>
      </c>
      <c r="B99" s="84">
        <f t="shared" ref="B99:L99" si="22">SUM(B100:B102,B105,B111:B116)</f>
        <v>0</v>
      </c>
      <c r="C99" s="84">
        <f t="shared" si="22"/>
        <v>0</v>
      </c>
      <c r="D99" s="84">
        <f t="shared" si="22"/>
        <v>0</v>
      </c>
      <c r="E99" s="84">
        <f t="shared" si="22"/>
        <v>0</v>
      </c>
      <c r="F99" s="84">
        <f t="shared" si="22"/>
        <v>0</v>
      </c>
      <c r="G99" s="84">
        <f t="shared" si="22"/>
        <v>0</v>
      </c>
      <c r="H99" s="84">
        <f t="shared" si="22"/>
        <v>0</v>
      </c>
      <c r="I99" s="84">
        <f t="shared" si="22"/>
        <v>0</v>
      </c>
      <c r="J99" s="84">
        <f t="shared" si="22"/>
        <v>0</v>
      </c>
      <c r="K99" s="84">
        <f t="shared" si="22"/>
        <v>0</v>
      </c>
      <c r="L99" s="84">
        <f t="shared" si="22"/>
        <v>0</v>
      </c>
      <c r="M99" s="81"/>
      <c r="N99" s="85">
        <f>SUM(N100:N102,N105,N111:N116)</f>
        <v>0</v>
      </c>
      <c r="O99" s="231"/>
      <c r="P99" s="84">
        <f>SUM(P100:P102,P105,P111:P116)</f>
        <v>0</v>
      </c>
      <c r="Q99" s="231"/>
      <c r="R99" s="84">
        <f>SUM(R100:R102,R105,R111:R116)</f>
        <v>0</v>
      </c>
      <c r="S99" s="231"/>
      <c r="T99" s="84">
        <f>SUM(T100:T102,T105,T111:T116)</f>
        <v>0</v>
      </c>
      <c r="U99" s="231"/>
    </row>
    <row r="100" spans="1:21" ht="26.25" thickBot="1">
      <c r="A100" s="233" t="s">
        <v>157</v>
      </c>
      <c r="B100" s="83">
        <f>SUM(C100:L100)</f>
        <v>0</v>
      </c>
      <c r="C100" s="232"/>
      <c r="D100" s="232"/>
      <c r="E100" s="232"/>
      <c r="F100" s="232"/>
      <c r="G100" s="232"/>
      <c r="H100" s="232"/>
      <c r="I100" s="232"/>
      <c r="J100" s="232"/>
      <c r="K100" s="232"/>
      <c r="L100" s="232"/>
      <c r="M100" s="86"/>
      <c r="N100" s="234"/>
      <c r="O100" s="87"/>
      <c r="P100" s="232"/>
      <c r="Q100" s="87"/>
      <c r="R100" s="232"/>
      <c r="S100" s="87"/>
      <c r="T100" s="232"/>
      <c r="U100" s="87"/>
    </row>
    <row r="101" spans="1:21" ht="13.5" thickBot="1">
      <c r="A101" s="233" t="s">
        <v>158</v>
      </c>
      <c r="B101" s="83">
        <f>SUM(C101:L101)</f>
        <v>0</v>
      </c>
      <c r="C101" s="232"/>
      <c r="D101" s="232"/>
      <c r="E101" s="232"/>
      <c r="F101" s="232"/>
      <c r="G101" s="232"/>
      <c r="H101" s="232"/>
      <c r="I101" s="232"/>
      <c r="J101" s="232"/>
      <c r="K101" s="232"/>
      <c r="L101" s="232"/>
      <c r="M101" s="86"/>
      <c r="N101" s="234"/>
      <c r="O101" s="87"/>
      <c r="P101" s="232"/>
      <c r="Q101" s="87"/>
      <c r="R101" s="232"/>
      <c r="S101" s="87"/>
      <c r="T101" s="232"/>
      <c r="U101" s="87"/>
    </row>
    <row r="102" spans="1:21" ht="13.5" thickBot="1">
      <c r="A102" s="233" t="s">
        <v>159</v>
      </c>
      <c r="B102" s="84">
        <f t="shared" ref="B102:L102" si="23">SUM(B103:B104)</f>
        <v>0</v>
      </c>
      <c r="C102" s="84">
        <f t="shared" si="23"/>
        <v>0</v>
      </c>
      <c r="D102" s="84">
        <f t="shared" si="23"/>
        <v>0</v>
      </c>
      <c r="E102" s="84">
        <f t="shared" si="23"/>
        <v>0</v>
      </c>
      <c r="F102" s="84">
        <f t="shared" si="23"/>
        <v>0</v>
      </c>
      <c r="G102" s="84">
        <f t="shared" si="23"/>
        <v>0</v>
      </c>
      <c r="H102" s="84">
        <f t="shared" si="23"/>
        <v>0</v>
      </c>
      <c r="I102" s="84">
        <f t="shared" si="23"/>
        <v>0</v>
      </c>
      <c r="J102" s="84">
        <f t="shared" si="23"/>
        <v>0</v>
      </c>
      <c r="K102" s="84">
        <f t="shared" si="23"/>
        <v>0</v>
      </c>
      <c r="L102" s="84">
        <f t="shared" si="23"/>
        <v>0</v>
      </c>
      <c r="M102" s="81"/>
      <c r="N102" s="85">
        <f>SUM(N103:N104)</f>
        <v>0</v>
      </c>
      <c r="O102" s="87"/>
      <c r="P102" s="84">
        <f>SUM(P103:P104)</f>
        <v>0</v>
      </c>
      <c r="Q102" s="87"/>
      <c r="R102" s="84">
        <f>SUM(R103:R104)</f>
        <v>0</v>
      </c>
      <c r="S102" s="87"/>
      <c r="T102" s="84">
        <f>SUM(T103:T104)</f>
        <v>0</v>
      </c>
      <c r="U102" s="87"/>
    </row>
    <row r="103" spans="1:21" ht="26.25" thickBot="1">
      <c r="A103" s="244" t="s">
        <v>160</v>
      </c>
      <c r="B103" s="83">
        <f>SUM(C103:L103)</f>
        <v>0</v>
      </c>
      <c r="C103" s="232"/>
      <c r="D103" s="232"/>
      <c r="E103" s="232"/>
      <c r="F103" s="232"/>
      <c r="G103" s="232"/>
      <c r="H103" s="232"/>
      <c r="I103" s="232"/>
      <c r="J103" s="232"/>
      <c r="K103" s="232"/>
      <c r="L103" s="232"/>
      <c r="M103" s="86"/>
      <c r="N103" s="234"/>
      <c r="O103" s="87"/>
      <c r="P103" s="232"/>
      <c r="Q103" s="87"/>
      <c r="R103" s="232"/>
      <c r="S103" s="87"/>
      <c r="T103" s="232"/>
      <c r="U103" s="87"/>
    </row>
    <row r="104" spans="1:21" ht="26.25" thickBot="1">
      <c r="A104" s="244" t="s">
        <v>161</v>
      </c>
      <c r="B104" s="83">
        <f>SUM(C104:L104)</f>
        <v>0</v>
      </c>
      <c r="C104" s="232"/>
      <c r="D104" s="232"/>
      <c r="E104" s="232"/>
      <c r="F104" s="232"/>
      <c r="G104" s="232"/>
      <c r="H104" s="232"/>
      <c r="I104" s="232"/>
      <c r="J104" s="232"/>
      <c r="K104" s="232"/>
      <c r="L104" s="232"/>
      <c r="M104" s="86"/>
      <c r="N104" s="234"/>
      <c r="O104" s="87"/>
      <c r="P104" s="232"/>
      <c r="Q104" s="87"/>
      <c r="R104" s="232"/>
      <c r="S104" s="87"/>
      <c r="T104" s="232"/>
      <c r="U104" s="87"/>
    </row>
    <row r="105" spans="1:21" ht="13.5" thickBot="1">
      <c r="A105" s="238" t="s">
        <v>162</v>
      </c>
      <c r="B105" s="84">
        <f t="shared" ref="B105:L105" si="24">SUM(B106:B110)</f>
        <v>0</v>
      </c>
      <c r="C105" s="84">
        <f t="shared" si="24"/>
        <v>0</v>
      </c>
      <c r="D105" s="84">
        <f t="shared" si="24"/>
        <v>0</v>
      </c>
      <c r="E105" s="84">
        <f t="shared" si="24"/>
        <v>0</v>
      </c>
      <c r="F105" s="84">
        <f t="shared" si="24"/>
        <v>0</v>
      </c>
      <c r="G105" s="84">
        <f t="shared" si="24"/>
        <v>0</v>
      </c>
      <c r="H105" s="84">
        <f t="shared" si="24"/>
        <v>0</v>
      </c>
      <c r="I105" s="84">
        <f t="shared" si="24"/>
        <v>0</v>
      </c>
      <c r="J105" s="84">
        <f t="shared" si="24"/>
        <v>0</v>
      </c>
      <c r="K105" s="84">
        <f t="shared" si="24"/>
        <v>0</v>
      </c>
      <c r="L105" s="84">
        <f t="shared" si="24"/>
        <v>0</v>
      </c>
      <c r="M105" s="81"/>
      <c r="N105" s="85">
        <f>SUM(N106:N110)</f>
        <v>0</v>
      </c>
      <c r="O105" s="87"/>
      <c r="P105" s="84">
        <f>SUM(P106:P110)</f>
        <v>0</v>
      </c>
      <c r="Q105" s="87"/>
      <c r="R105" s="84">
        <f>SUM(R106:R110)</f>
        <v>0</v>
      </c>
      <c r="S105" s="87"/>
      <c r="T105" s="84">
        <f>SUM(T106:T110)</f>
        <v>0</v>
      </c>
      <c r="U105" s="87"/>
    </row>
    <row r="106" spans="1:21" ht="13.5" thickBot="1">
      <c r="A106" s="240" t="s">
        <v>163</v>
      </c>
      <c r="B106" s="83">
        <f t="shared" ref="B106:B116" si="25">SUM(C106:L106)</f>
        <v>0</v>
      </c>
      <c r="C106" s="230"/>
      <c r="D106" s="230"/>
      <c r="E106" s="230"/>
      <c r="F106" s="230"/>
      <c r="G106" s="230"/>
      <c r="H106" s="230"/>
      <c r="I106" s="230"/>
      <c r="J106" s="230"/>
      <c r="K106" s="230"/>
      <c r="L106" s="230"/>
      <c r="M106" s="81"/>
      <c r="N106" s="231"/>
      <c r="O106" s="87"/>
      <c r="P106" s="230"/>
      <c r="Q106" s="87"/>
      <c r="R106" s="230"/>
      <c r="S106" s="87"/>
      <c r="T106" s="230"/>
      <c r="U106" s="87"/>
    </row>
    <row r="107" spans="1:21" ht="13.5" thickBot="1">
      <c r="A107" s="240" t="s">
        <v>164</v>
      </c>
      <c r="B107" s="83">
        <f t="shared" si="25"/>
        <v>0</v>
      </c>
      <c r="C107" s="230"/>
      <c r="D107" s="230"/>
      <c r="E107" s="230"/>
      <c r="F107" s="230"/>
      <c r="G107" s="230"/>
      <c r="H107" s="230"/>
      <c r="I107" s="230"/>
      <c r="J107" s="230"/>
      <c r="K107" s="230"/>
      <c r="L107" s="230"/>
      <c r="M107" s="81"/>
      <c r="N107" s="231"/>
      <c r="O107" s="87"/>
      <c r="P107" s="230"/>
      <c r="Q107" s="87"/>
      <c r="R107" s="230"/>
      <c r="S107" s="87"/>
      <c r="T107" s="230"/>
      <c r="U107" s="87"/>
    </row>
    <row r="108" spans="1:21" ht="13.5" thickBot="1">
      <c r="A108" s="240" t="s">
        <v>165</v>
      </c>
      <c r="B108" s="83">
        <f t="shared" si="25"/>
        <v>0</v>
      </c>
      <c r="C108" s="230"/>
      <c r="D108" s="230"/>
      <c r="E108" s="230"/>
      <c r="F108" s="230"/>
      <c r="G108" s="230"/>
      <c r="H108" s="230"/>
      <c r="I108" s="230"/>
      <c r="J108" s="230"/>
      <c r="K108" s="230"/>
      <c r="L108" s="230"/>
      <c r="M108" s="81"/>
      <c r="N108" s="231"/>
      <c r="O108" s="87"/>
      <c r="P108" s="230"/>
      <c r="Q108" s="87"/>
      <c r="R108" s="230"/>
      <c r="S108" s="87"/>
      <c r="T108" s="230"/>
      <c r="U108" s="87"/>
    </row>
    <row r="109" spans="1:21" ht="13.5" thickBot="1">
      <c r="A109" s="240" t="s">
        <v>166</v>
      </c>
      <c r="B109" s="83">
        <f t="shared" si="25"/>
        <v>0</v>
      </c>
      <c r="C109" s="230"/>
      <c r="D109" s="230"/>
      <c r="E109" s="230"/>
      <c r="F109" s="230"/>
      <c r="G109" s="230"/>
      <c r="H109" s="230"/>
      <c r="I109" s="230"/>
      <c r="J109" s="230"/>
      <c r="K109" s="230"/>
      <c r="L109" s="230"/>
      <c r="M109" s="81"/>
      <c r="N109" s="231"/>
      <c r="O109" s="87"/>
      <c r="P109" s="230"/>
      <c r="Q109" s="87"/>
      <c r="R109" s="230"/>
      <c r="S109" s="87"/>
      <c r="T109" s="230"/>
      <c r="U109" s="87"/>
    </row>
    <row r="110" spans="1:21" ht="13.5" thickBot="1">
      <c r="A110" s="240" t="s">
        <v>167</v>
      </c>
      <c r="B110" s="83">
        <f t="shared" si="25"/>
        <v>0</v>
      </c>
      <c r="C110" s="230"/>
      <c r="D110" s="230"/>
      <c r="E110" s="230"/>
      <c r="F110" s="230"/>
      <c r="G110" s="230"/>
      <c r="H110" s="230"/>
      <c r="I110" s="230"/>
      <c r="J110" s="230"/>
      <c r="K110" s="230"/>
      <c r="L110" s="230"/>
      <c r="M110" s="81"/>
      <c r="N110" s="231"/>
      <c r="O110" s="87"/>
      <c r="P110" s="230"/>
      <c r="Q110" s="87"/>
      <c r="R110" s="230"/>
      <c r="S110" s="87"/>
      <c r="T110" s="230"/>
      <c r="U110" s="87"/>
    </row>
    <row r="111" spans="1:21" ht="13.5" thickBot="1">
      <c r="A111" s="238" t="s">
        <v>168</v>
      </c>
      <c r="B111" s="83">
        <f t="shared" si="25"/>
        <v>0</v>
      </c>
      <c r="C111" s="232"/>
      <c r="D111" s="232"/>
      <c r="E111" s="232"/>
      <c r="F111" s="232"/>
      <c r="G111" s="232"/>
      <c r="H111" s="232"/>
      <c r="I111" s="232"/>
      <c r="J111" s="232"/>
      <c r="K111" s="232"/>
      <c r="L111" s="232"/>
      <c r="M111" s="86"/>
      <c r="N111" s="234"/>
      <c r="O111" s="87"/>
      <c r="P111" s="232"/>
      <c r="Q111" s="87"/>
      <c r="R111" s="232"/>
      <c r="S111" s="87"/>
      <c r="T111" s="232"/>
      <c r="U111" s="87"/>
    </row>
    <row r="112" spans="1:21" ht="13.5" thickBot="1">
      <c r="A112" s="238" t="s">
        <v>169</v>
      </c>
      <c r="B112" s="83">
        <f t="shared" si="25"/>
        <v>0</v>
      </c>
      <c r="C112" s="230"/>
      <c r="D112" s="230"/>
      <c r="E112" s="230"/>
      <c r="F112" s="230"/>
      <c r="G112" s="230"/>
      <c r="H112" s="230"/>
      <c r="I112" s="230"/>
      <c r="J112" s="230"/>
      <c r="K112" s="232"/>
      <c r="L112" s="232"/>
      <c r="M112" s="86"/>
      <c r="N112" s="89"/>
      <c r="O112" s="87"/>
      <c r="P112" s="87"/>
      <c r="Q112" s="87"/>
      <c r="R112" s="87"/>
      <c r="S112" s="87"/>
      <c r="T112" s="87"/>
      <c r="U112" s="87"/>
    </row>
    <row r="113" spans="1:22" ht="13.5" thickBot="1">
      <c r="A113" s="238" t="s">
        <v>170</v>
      </c>
      <c r="B113" s="83">
        <f t="shared" si="25"/>
        <v>0</v>
      </c>
      <c r="C113" s="230"/>
      <c r="D113" s="230"/>
      <c r="E113" s="230"/>
      <c r="F113" s="230"/>
      <c r="G113" s="230"/>
      <c r="H113" s="230"/>
      <c r="I113" s="230"/>
      <c r="J113" s="230"/>
      <c r="K113" s="232"/>
      <c r="L113" s="232"/>
      <c r="M113" s="86"/>
      <c r="N113" s="89"/>
      <c r="O113" s="87"/>
      <c r="P113" s="87"/>
      <c r="Q113" s="87"/>
      <c r="R113" s="87"/>
      <c r="S113" s="87"/>
      <c r="T113" s="87"/>
      <c r="U113" s="87"/>
    </row>
    <row r="114" spans="1:22" ht="13.5" thickBot="1">
      <c r="A114" s="238" t="s">
        <v>171</v>
      </c>
      <c r="B114" s="83">
        <f t="shared" si="25"/>
        <v>0</v>
      </c>
      <c r="C114" s="87"/>
      <c r="D114" s="87"/>
      <c r="E114" s="87"/>
      <c r="F114" s="87"/>
      <c r="G114" s="87"/>
      <c r="H114" s="87"/>
      <c r="I114" s="87"/>
      <c r="J114" s="87"/>
      <c r="K114" s="232"/>
      <c r="L114" s="232"/>
      <c r="M114" s="86"/>
      <c r="N114" s="89"/>
      <c r="O114" s="87"/>
      <c r="P114" s="87"/>
      <c r="Q114" s="87"/>
      <c r="R114" s="87"/>
      <c r="S114" s="87"/>
      <c r="T114" s="87"/>
      <c r="U114" s="87"/>
    </row>
    <row r="115" spans="1:22" ht="13.5" thickBot="1">
      <c r="A115" s="238" t="s">
        <v>172</v>
      </c>
      <c r="B115" s="83">
        <f t="shared" si="25"/>
        <v>0</v>
      </c>
      <c r="C115" s="230"/>
      <c r="D115" s="230"/>
      <c r="E115" s="230"/>
      <c r="F115" s="230"/>
      <c r="G115" s="230"/>
      <c r="H115" s="230"/>
      <c r="I115" s="230"/>
      <c r="J115" s="230"/>
      <c r="K115" s="232"/>
      <c r="L115" s="232"/>
      <c r="M115" s="86"/>
      <c r="N115" s="89"/>
      <c r="O115" s="87"/>
      <c r="P115" s="87"/>
      <c r="Q115" s="87"/>
      <c r="R115" s="87"/>
      <c r="S115" s="87"/>
      <c r="T115" s="87"/>
      <c r="U115" s="87"/>
    </row>
    <row r="116" spans="1:22" ht="13.15" customHeight="1" thickBot="1">
      <c r="A116" s="238" t="s">
        <v>173</v>
      </c>
      <c r="B116" s="83">
        <f t="shared" si="25"/>
        <v>0</v>
      </c>
      <c r="C116" s="232"/>
      <c r="D116" s="232"/>
      <c r="E116" s="232"/>
      <c r="F116" s="232"/>
      <c r="G116" s="232"/>
      <c r="H116" s="232"/>
      <c r="I116" s="232"/>
      <c r="J116" s="232"/>
      <c r="K116" s="232"/>
      <c r="L116" s="232"/>
      <c r="M116" s="86"/>
      <c r="N116" s="234"/>
      <c r="O116" s="87"/>
      <c r="P116" s="232"/>
      <c r="Q116" s="87"/>
      <c r="R116" s="232"/>
      <c r="S116" s="87"/>
      <c r="T116" s="232"/>
      <c r="U116" s="87"/>
    </row>
    <row r="117" spans="1:22" ht="13.5" customHeight="1" thickBot="1">
      <c r="A117" s="237" t="s">
        <v>174</v>
      </c>
      <c r="B117" s="87"/>
      <c r="C117" s="232"/>
      <c r="D117" s="232"/>
      <c r="E117" s="232"/>
      <c r="F117" s="232"/>
      <c r="G117" s="232"/>
      <c r="H117" s="232"/>
      <c r="I117" s="232"/>
      <c r="J117" s="232"/>
      <c r="K117" s="232"/>
      <c r="L117" s="87"/>
      <c r="M117" s="86"/>
      <c r="N117" s="234"/>
      <c r="O117" s="234"/>
      <c r="P117" s="232"/>
      <c r="Q117" s="234"/>
      <c r="R117" s="232"/>
      <c r="S117" s="234"/>
      <c r="T117" s="232"/>
      <c r="U117" s="234"/>
    </row>
    <row r="118" spans="1:22" ht="13.5" thickBot="1">
      <c r="A118" s="237" t="s">
        <v>175</v>
      </c>
      <c r="B118" s="87"/>
      <c r="C118" s="232"/>
      <c r="D118" s="232"/>
      <c r="E118" s="232"/>
      <c r="F118" s="232"/>
      <c r="G118" s="232"/>
      <c r="H118" s="232"/>
      <c r="I118" s="232"/>
      <c r="J118" s="232"/>
      <c r="K118" s="232"/>
      <c r="L118" s="232"/>
      <c r="M118" s="86"/>
      <c r="N118" s="234"/>
      <c r="O118" s="234"/>
      <c r="P118" s="232"/>
      <c r="Q118" s="234"/>
      <c r="R118" s="232"/>
      <c r="S118" s="234"/>
      <c r="T118" s="232"/>
      <c r="U118" s="234"/>
    </row>
    <row r="119" spans="1:22" ht="13.5" thickBot="1">
      <c r="A119" s="237" t="s">
        <v>176</v>
      </c>
      <c r="B119" s="83">
        <f>SUM(C119:L119)</f>
        <v>0</v>
      </c>
      <c r="C119" s="235"/>
      <c r="D119" s="235"/>
      <c r="E119" s="235"/>
      <c r="F119" s="235"/>
      <c r="G119" s="235"/>
      <c r="H119" s="235"/>
      <c r="I119" s="235"/>
      <c r="J119" s="235"/>
      <c r="K119" s="235"/>
      <c r="L119" s="235"/>
      <c r="M119" s="88"/>
      <c r="N119" s="236"/>
      <c r="O119" s="236"/>
      <c r="P119" s="235"/>
      <c r="Q119" s="236"/>
      <c r="R119" s="235"/>
      <c r="S119" s="236"/>
      <c r="T119" s="235"/>
      <c r="U119" s="236"/>
    </row>
    <row r="120" spans="1:22" ht="13.5" thickBot="1">
      <c r="A120" s="237" t="s">
        <v>177</v>
      </c>
      <c r="B120" s="83">
        <f>SUM(C120:L120)</f>
        <v>0</v>
      </c>
      <c r="C120" s="232"/>
      <c r="D120" s="232"/>
      <c r="E120" s="232"/>
      <c r="F120" s="232"/>
      <c r="G120" s="232"/>
      <c r="H120" s="232"/>
      <c r="I120" s="232"/>
      <c r="J120" s="232"/>
      <c r="K120" s="232"/>
      <c r="L120" s="232"/>
      <c r="M120" s="86"/>
      <c r="N120" s="234"/>
      <c r="O120" s="234"/>
      <c r="P120" s="232"/>
      <c r="Q120" s="234"/>
      <c r="R120" s="232"/>
      <c r="S120" s="234"/>
      <c r="T120" s="232"/>
      <c r="U120" s="234"/>
    </row>
    <row r="121" spans="1:22" ht="13.5" thickBot="1">
      <c r="A121" s="239"/>
      <c r="B121" s="241"/>
      <c r="C121" s="241"/>
      <c r="D121" s="241"/>
      <c r="E121" s="241"/>
      <c r="F121" s="241"/>
      <c r="G121" s="241"/>
      <c r="H121" s="241"/>
      <c r="I121" s="241"/>
      <c r="J121" s="241"/>
      <c r="K121" s="241"/>
      <c r="L121" s="241"/>
      <c r="M121" s="242"/>
      <c r="N121" s="243"/>
      <c r="O121" s="243"/>
      <c r="P121" s="241"/>
      <c r="Q121" s="243"/>
      <c r="R121" s="241"/>
      <c r="S121" s="243"/>
      <c r="T121" s="241"/>
      <c r="U121" s="243"/>
    </row>
    <row r="122" spans="1:22" ht="51" customHeight="1" thickBot="1">
      <c r="A122" s="237" t="s">
        <v>178</v>
      </c>
      <c r="B122" s="84">
        <f>SUM(B80,B95:B99,B117:B120)</f>
        <v>0</v>
      </c>
      <c r="C122" s="84">
        <f t="shared" ref="C122:L122" si="26">SUM(C80,C95:C99,C117:C120)</f>
        <v>0</v>
      </c>
      <c r="D122" s="84">
        <f t="shared" si="26"/>
        <v>0</v>
      </c>
      <c r="E122" s="84">
        <f t="shared" si="26"/>
        <v>0</v>
      </c>
      <c r="F122" s="84">
        <f t="shared" si="26"/>
        <v>0</v>
      </c>
      <c r="G122" s="84">
        <f t="shared" si="26"/>
        <v>0</v>
      </c>
      <c r="H122" s="84">
        <f t="shared" si="26"/>
        <v>0</v>
      </c>
      <c r="I122" s="84">
        <f t="shared" si="26"/>
        <v>0</v>
      </c>
      <c r="J122" s="84">
        <f t="shared" si="26"/>
        <v>0</v>
      </c>
      <c r="K122" s="84">
        <f t="shared" si="26"/>
        <v>0</v>
      </c>
      <c r="L122" s="84">
        <f t="shared" si="26"/>
        <v>0</v>
      </c>
      <c r="M122" s="81"/>
      <c r="N122" s="85">
        <f>SUM(N80,N95:N99,N117:N120)</f>
        <v>0</v>
      </c>
      <c r="O122" s="85">
        <f t="shared" ref="O122:Q122" si="27">SUM(O80,O95,O96:O99,O117:O120)</f>
        <v>0</v>
      </c>
      <c r="P122" s="84">
        <f>SUM(P80,P95:P99,P117:P120)</f>
        <v>0</v>
      </c>
      <c r="Q122" s="85">
        <f t="shared" si="27"/>
        <v>0</v>
      </c>
      <c r="R122" s="84">
        <f>SUM(R80,R95:R99,R117:R120)</f>
        <v>0</v>
      </c>
      <c r="S122" s="85">
        <f t="shared" ref="S122:U122" si="28">SUM(S80,S95,S96:S99,S117:S120)</f>
        <v>0</v>
      </c>
      <c r="T122" s="84">
        <f>SUM(T80,T95:T99,T117:T120)</f>
        <v>0</v>
      </c>
      <c r="U122" s="85">
        <f t="shared" si="28"/>
        <v>0</v>
      </c>
    </row>
    <row r="123" spans="1:22" ht="13.5" thickBot="1">
      <c r="A123" s="237" t="s">
        <v>179</v>
      </c>
      <c r="B123" s="84">
        <f t="shared" ref="B123:L123" si="29">B77-B122</f>
        <v>0</v>
      </c>
      <c r="C123" s="84">
        <f t="shared" si="29"/>
        <v>0</v>
      </c>
      <c r="D123" s="84">
        <f t="shared" si="29"/>
        <v>0</v>
      </c>
      <c r="E123" s="84">
        <f t="shared" si="29"/>
        <v>0</v>
      </c>
      <c r="F123" s="84">
        <f t="shared" si="29"/>
        <v>0</v>
      </c>
      <c r="G123" s="84">
        <f t="shared" si="29"/>
        <v>0</v>
      </c>
      <c r="H123" s="84">
        <f t="shared" si="29"/>
        <v>0</v>
      </c>
      <c r="I123" s="84">
        <f t="shared" si="29"/>
        <v>0</v>
      </c>
      <c r="J123" s="84">
        <f t="shared" si="29"/>
        <v>0</v>
      </c>
      <c r="K123" s="84">
        <f t="shared" si="29"/>
        <v>0</v>
      </c>
      <c r="L123" s="84">
        <f t="shared" si="29"/>
        <v>0</v>
      </c>
      <c r="M123" s="81"/>
      <c r="N123" s="85">
        <f t="shared" ref="N123:U123" si="30">N77-N122</f>
        <v>0</v>
      </c>
      <c r="O123" s="85">
        <f t="shared" si="30"/>
        <v>0</v>
      </c>
      <c r="P123" s="84">
        <f t="shared" si="30"/>
        <v>0</v>
      </c>
      <c r="Q123" s="85">
        <f t="shared" si="30"/>
        <v>0</v>
      </c>
      <c r="R123" s="84">
        <f t="shared" si="30"/>
        <v>0</v>
      </c>
      <c r="S123" s="85">
        <f t="shared" si="30"/>
        <v>0</v>
      </c>
      <c r="T123" s="84">
        <f t="shared" si="30"/>
        <v>0</v>
      </c>
      <c r="U123" s="85">
        <f t="shared" si="30"/>
        <v>0</v>
      </c>
    </row>
    <row r="124" spans="1:22" s="11" customFormat="1" ht="13.5" thickBot="1">
      <c r="A124" s="245"/>
      <c r="B124" s="92"/>
      <c r="C124" s="92"/>
      <c r="D124" s="92"/>
      <c r="E124" s="92"/>
      <c r="F124" s="92"/>
      <c r="G124" s="92"/>
      <c r="H124" s="92"/>
      <c r="I124" s="92"/>
      <c r="J124" s="92"/>
      <c r="K124" s="92"/>
      <c r="L124" s="92"/>
      <c r="M124" s="81"/>
      <c r="N124" s="93"/>
      <c r="O124" s="93"/>
      <c r="P124" s="92"/>
      <c r="Q124" s="93"/>
      <c r="R124" s="92"/>
      <c r="S124" s="93"/>
      <c r="T124" s="92"/>
      <c r="U124" s="93"/>
      <c r="V124" s="9"/>
    </row>
    <row r="125" spans="1:22" ht="13.5" thickBot="1">
      <c r="A125" s="226" t="s">
        <v>180</v>
      </c>
      <c r="B125" s="227"/>
      <c r="C125" s="227"/>
      <c r="D125" s="227"/>
      <c r="E125" s="227"/>
      <c r="F125" s="227"/>
      <c r="G125" s="227"/>
      <c r="H125" s="227"/>
      <c r="I125" s="227"/>
      <c r="J125" s="227"/>
      <c r="K125" s="227"/>
      <c r="L125" s="227"/>
      <c r="M125" s="228"/>
      <c r="N125" s="229"/>
      <c r="O125" s="229"/>
      <c r="P125" s="227"/>
      <c r="Q125" s="229"/>
      <c r="R125" s="227"/>
      <c r="S125" s="229"/>
      <c r="T125" s="227"/>
      <c r="U125" s="229"/>
    </row>
    <row r="126" spans="1:22" ht="13.5" thickBot="1">
      <c r="A126" s="246" t="s">
        <v>181</v>
      </c>
      <c r="B126" s="84">
        <f>SUM(B127:B128)</f>
        <v>0</v>
      </c>
      <c r="C126" s="87"/>
      <c r="D126" s="87"/>
      <c r="E126" s="87"/>
      <c r="F126" s="87"/>
      <c r="G126" s="87"/>
      <c r="H126" s="87"/>
      <c r="I126" s="84">
        <f>SUM(I127:I128)</f>
        <v>0</v>
      </c>
      <c r="J126" s="84">
        <f>SUM(J127:J128)</f>
        <v>0</v>
      </c>
      <c r="K126" s="87"/>
      <c r="L126" s="84">
        <f>SUM(L127:L128)</f>
        <v>0</v>
      </c>
      <c r="M126" s="86"/>
      <c r="N126" s="89"/>
      <c r="O126" s="89"/>
      <c r="P126" s="87"/>
      <c r="Q126" s="89"/>
      <c r="R126" s="87"/>
      <c r="S126" s="89"/>
      <c r="T126" s="87"/>
      <c r="U126" s="89"/>
    </row>
    <row r="127" spans="1:22" ht="13.5" thickBot="1">
      <c r="A127" s="240" t="s">
        <v>182</v>
      </c>
      <c r="B127" s="83">
        <f t="shared" ref="B127:B139" si="31">SUM(C127:L127)</f>
        <v>0</v>
      </c>
      <c r="C127" s="87"/>
      <c r="D127" s="87"/>
      <c r="E127" s="87"/>
      <c r="F127" s="87"/>
      <c r="G127" s="87"/>
      <c r="H127" s="87"/>
      <c r="I127" s="232"/>
      <c r="J127" s="232"/>
      <c r="K127" s="87"/>
      <c r="L127" s="232"/>
      <c r="M127" s="86"/>
      <c r="N127" s="89"/>
      <c r="O127" s="89"/>
      <c r="P127" s="87"/>
      <c r="Q127" s="89"/>
      <c r="R127" s="87"/>
      <c r="S127" s="89"/>
      <c r="T127" s="87"/>
      <c r="U127" s="89"/>
    </row>
    <row r="128" spans="1:22" ht="13.5" thickBot="1">
      <c r="A128" s="240" t="s">
        <v>183</v>
      </c>
      <c r="B128" s="83">
        <f t="shared" si="31"/>
        <v>0</v>
      </c>
      <c r="C128" s="87"/>
      <c r="D128" s="87"/>
      <c r="E128" s="87"/>
      <c r="F128" s="87"/>
      <c r="G128" s="87"/>
      <c r="H128" s="87"/>
      <c r="I128" s="232"/>
      <c r="J128" s="232"/>
      <c r="K128" s="87"/>
      <c r="L128" s="232"/>
      <c r="M128" s="86"/>
      <c r="N128" s="89"/>
      <c r="O128" s="89"/>
      <c r="P128" s="87"/>
      <c r="Q128" s="89"/>
      <c r="R128" s="87"/>
      <c r="S128" s="89"/>
      <c r="T128" s="87"/>
      <c r="U128" s="89"/>
    </row>
    <row r="129" spans="1:21" ht="13.5" thickBot="1">
      <c r="A129" s="246" t="s">
        <v>184</v>
      </c>
      <c r="B129" s="83">
        <f t="shared" si="31"/>
        <v>0</v>
      </c>
      <c r="C129" s="87"/>
      <c r="D129" s="87"/>
      <c r="E129" s="87"/>
      <c r="F129" s="87"/>
      <c r="G129" s="87"/>
      <c r="H129" s="87"/>
      <c r="I129" s="232"/>
      <c r="J129" s="232"/>
      <c r="K129" s="87"/>
      <c r="L129" s="232"/>
      <c r="M129" s="86"/>
      <c r="N129" s="247"/>
      <c r="O129" s="89"/>
      <c r="P129" s="248"/>
      <c r="Q129" s="89"/>
      <c r="R129" s="248"/>
      <c r="S129" s="89"/>
      <c r="T129" s="248"/>
      <c r="U129" s="89"/>
    </row>
    <row r="130" spans="1:21" ht="13.5" thickBot="1">
      <c r="A130" s="246" t="s">
        <v>185</v>
      </c>
      <c r="B130" s="83">
        <f t="shared" si="31"/>
        <v>0</v>
      </c>
      <c r="C130" s="232"/>
      <c r="D130" s="232"/>
      <c r="E130" s="232"/>
      <c r="F130" s="232"/>
      <c r="G130" s="232"/>
      <c r="H130" s="232"/>
      <c r="I130" s="232"/>
      <c r="J130" s="232"/>
      <c r="K130" s="232"/>
      <c r="L130" s="232"/>
      <c r="M130" s="86"/>
      <c r="N130" s="234"/>
      <c r="O130" s="89"/>
      <c r="P130" s="232"/>
      <c r="Q130" s="89"/>
      <c r="R130" s="232"/>
      <c r="S130" s="89"/>
      <c r="T130" s="232"/>
      <c r="U130" s="89"/>
    </row>
    <row r="131" spans="1:21" ht="13.5" thickBot="1">
      <c r="A131" s="246" t="s">
        <v>186</v>
      </c>
      <c r="B131" s="83">
        <f t="shared" si="31"/>
        <v>0</v>
      </c>
      <c r="C131" s="232"/>
      <c r="D131" s="232"/>
      <c r="E131" s="232"/>
      <c r="F131" s="232"/>
      <c r="G131" s="232"/>
      <c r="H131" s="232"/>
      <c r="I131" s="232"/>
      <c r="J131" s="232"/>
      <c r="K131" s="232"/>
      <c r="L131" s="232"/>
      <c r="M131" s="86"/>
      <c r="N131" s="234"/>
      <c r="O131" s="89"/>
      <c r="P131" s="232"/>
      <c r="Q131" s="89"/>
      <c r="R131" s="232"/>
      <c r="S131" s="89"/>
      <c r="T131" s="232"/>
      <c r="U131" s="89"/>
    </row>
    <row r="132" spans="1:21" ht="13.5" thickBot="1">
      <c r="A132" s="246" t="s">
        <v>187</v>
      </c>
      <c r="B132" s="83">
        <f t="shared" si="31"/>
        <v>0</v>
      </c>
      <c r="C132" s="232"/>
      <c r="D132" s="232"/>
      <c r="E132" s="232"/>
      <c r="F132" s="232"/>
      <c r="G132" s="232"/>
      <c r="H132" s="232"/>
      <c r="I132" s="232"/>
      <c r="J132" s="232"/>
      <c r="K132" s="232"/>
      <c r="L132" s="232"/>
      <c r="M132" s="86"/>
      <c r="N132" s="234"/>
      <c r="O132" s="89"/>
      <c r="P132" s="232"/>
      <c r="Q132" s="89"/>
      <c r="R132" s="232"/>
      <c r="S132" s="89"/>
      <c r="T132" s="232"/>
      <c r="U132" s="89"/>
    </row>
    <row r="133" spans="1:21" ht="26.25" thickBot="1">
      <c r="A133" s="246" t="s">
        <v>188</v>
      </c>
      <c r="B133" s="83">
        <f t="shared" si="31"/>
        <v>0</v>
      </c>
      <c r="C133" s="94">
        <f t="shared" ref="C133:L133" si="32">SUM(C134:C136)</f>
        <v>0</v>
      </c>
      <c r="D133" s="94">
        <f t="shared" si="32"/>
        <v>0</v>
      </c>
      <c r="E133" s="94">
        <f t="shared" si="32"/>
        <v>0</v>
      </c>
      <c r="F133" s="94">
        <f t="shared" si="32"/>
        <v>0</v>
      </c>
      <c r="G133" s="94">
        <f t="shared" si="32"/>
        <v>0</v>
      </c>
      <c r="H133" s="94">
        <f t="shared" si="32"/>
        <v>0</v>
      </c>
      <c r="I133" s="94">
        <f t="shared" si="32"/>
        <v>0</v>
      </c>
      <c r="J133" s="94">
        <f t="shared" si="32"/>
        <v>0</v>
      </c>
      <c r="K133" s="94">
        <f t="shared" si="32"/>
        <v>0</v>
      </c>
      <c r="L133" s="94">
        <f t="shared" si="32"/>
        <v>0</v>
      </c>
      <c r="M133" s="86"/>
      <c r="N133" s="95">
        <f>SUM(N134:N136)</f>
        <v>0</v>
      </c>
      <c r="O133" s="89"/>
      <c r="P133" s="94">
        <f>SUM(P134:P136)</f>
        <v>0</v>
      </c>
      <c r="Q133" s="89"/>
      <c r="R133" s="94">
        <f>SUM(R134:R136)</f>
        <v>0</v>
      </c>
      <c r="S133" s="89"/>
      <c r="T133" s="94">
        <f>SUM(T134:T136)</f>
        <v>0</v>
      </c>
      <c r="U133" s="89"/>
    </row>
    <row r="134" spans="1:21" ht="13.5" thickBot="1">
      <c r="A134" s="96"/>
      <c r="B134" s="83">
        <f t="shared" si="31"/>
        <v>0</v>
      </c>
      <c r="C134" s="232"/>
      <c r="D134" s="232"/>
      <c r="E134" s="232"/>
      <c r="F134" s="232"/>
      <c r="G134" s="232"/>
      <c r="H134" s="232"/>
      <c r="I134" s="232"/>
      <c r="J134" s="232"/>
      <c r="K134" s="232"/>
      <c r="L134" s="232"/>
      <c r="M134" s="86"/>
      <c r="N134" s="234"/>
      <c r="O134" s="97"/>
      <c r="P134" s="232"/>
      <c r="Q134" s="87"/>
      <c r="R134" s="232"/>
      <c r="S134" s="97"/>
      <c r="T134" s="232"/>
      <c r="U134" s="97"/>
    </row>
    <row r="135" spans="1:21" ht="13.5" thickBot="1">
      <c r="A135" s="96"/>
      <c r="B135" s="83">
        <f t="shared" si="31"/>
        <v>0</v>
      </c>
      <c r="C135" s="232"/>
      <c r="D135" s="232"/>
      <c r="E135" s="232"/>
      <c r="F135" s="232"/>
      <c r="G135" s="232"/>
      <c r="H135" s="232"/>
      <c r="I135" s="232"/>
      <c r="J135" s="232"/>
      <c r="K135" s="232"/>
      <c r="L135" s="232"/>
      <c r="M135" s="86"/>
      <c r="N135" s="234"/>
      <c r="O135" s="97"/>
      <c r="P135" s="232"/>
      <c r="Q135" s="87"/>
      <c r="R135" s="232"/>
      <c r="S135" s="97"/>
      <c r="T135" s="232"/>
      <c r="U135" s="97"/>
    </row>
    <row r="136" spans="1:21" ht="13.5" thickBot="1">
      <c r="A136" s="96"/>
      <c r="B136" s="83">
        <f t="shared" si="31"/>
        <v>0</v>
      </c>
      <c r="C136" s="232"/>
      <c r="D136" s="232"/>
      <c r="E136" s="232"/>
      <c r="F136" s="232"/>
      <c r="G136" s="232"/>
      <c r="H136" s="232"/>
      <c r="I136" s="232"/>
      <c r="J136" s="232"/>
      <c r="K136" s="232"/>
      <c r="L136" s="232"/>
      <c r="M136" s="86"/>
      <c r="N136" s="249"/>
      <c r="O136" s="97"/>
      <c r="P136" s="232"/>
      <c r="Q136" s="87"/>
      <c r="R136" s="232"/>
      <c r="S136" s="97"/>
      <c r="T136" s="232"/>
      <c r="U136" s="97"/>
    </row>
    <row r="137" spans="1:21" ht="26.25" thickBot="1">
      <c r="A137" s="237" t="s">
        <v>189</v>
      </c>
      <c r="B137" s="83">
        <f t="shared" si="31"/>
        <v>0</v>
      </c>
      <c r="C137" s="84">
        <f t="shared" ref="C137:L137" si="33">SUM(C126,C129:C133)</f>
        <v>0</v>
      </c>
      <c r="D137" s="84">
        <f t="shared" si="33"/>
        <v>0</v>
      </c>
      <c r="E137" s="84">
        <f t="shared" si="33"/>
        <v>0</v>
      </c>
      <c r="F137" s="84">
        <f t="shared" si="33"/>
        <v>0</v>
      </c>
      <c r="G137" s="84">
        <f t="shared" si="33"/>
        <v>0</v>
      </c>
      <c r="H137" s="84">
        <f t="shared" si="33"/>
        <v>0</v>
      </c>
      <c r="I137" s="84">
        <f t="shared" si="33"/>
        <v>0</v>
      </c>
      <c r="J137" s="84">
        <f t="shared" si="33"/>
        <v>0</v>
      </c>
      <c r="K137" s="84">
        <f t="shared" si="33"/>
        <v>0</v>
      </c>
      <c r="L137" s="84">
        <f t="shared" si="33"/>
        <v>0</v>
      </c>
      <c r="M137" s="81"/>
      <c r="N137" s="98">
        <f>SUM(N126,N129:N133)</f>
        <v>0</v>
      </c>
      <c r="O137" s="80"/>
      <c r="P137" s="84">
        <f>SUM(P126,P129:P133)</f>
        <v>0</v>
      </c>
      <c r="Q137" s="80"/>
      <c r="R137" s="84">
        <f>SUM(R126,R129:R133)</f>
        <v>0</v>
      </c>
      <c r="S137" s="80"/>
      <c r="T137" s="84">
        <f>SUM(T126,T129:T133)</f>
        <v>0</v>
      </c>
      <c r="U137" s="80"/>
    </row>
    <row r="138" spans="1:21" ht="13.5" thickBot="1">
      <c r="A138" s="246" t="s">
        <v>190</v>
      </c>
      <c r="B138" s="83">
        <f t="shared" si="31"/>
        <v>0</v>
      </c>
      <c r="C138" s="87"/>
      <c r="D138" s="87"/>
      <c r="E138" s="87"/>
      <c r="F138" s="87"/>
      <c r="G138" s="87"/>
      <c r="H138" s="87"/>
      <c r="I138" s="87"/>
      <c r="J138" s="87"/>
      <c r="K138" s="87"/>
      <c r="L138" s="232"/>
      <c r="M138" s="86"/>
      <c r="N138" s="89"/>
      <c r="O138" s="89"/>
      <c r="P138" s="87"/>
      <c r="Q138" s="89"/>
      <c r="R138" s="87"/>
      <c r="S138" s="89"/>
      <c r="T138" s="87"/>
      <c r="U138" s="89"/>
    </row>
    <row r="139" spans="1:21" ht="13.5" thickBot="1">
      <c r="A139" s="246" t="s">
        <v>191</v>
      </c>
      <c r="B139" s="83">
        <f t="shared" si="31"/>
        <v>0</v>
      </c>
      <c r="C139" s="87"/>
      <c r="D139" s="87"/>
      <c r="E139" s="87"/>
      <c r="F139" s="232"/>
      <c r="G139" s="87"/>
      <c r="H139" s="87"/>
      <c r="I139" s="87"/>
      <c r="J139" s="87"/>
      <c r="K139" s="87"/>
      <c r="L139" s="87"/>
      <c r="M139" s="86"/>
      <c r="N139" s="234"/>
      <c r="O139" s="89"/>
      <c r="P139" s="232"/>
      <c r="Q139" s="89"/>
      <c r="R139" s="232"/>
      <c r="S139" s="89"/>
      <c r="T139" s="232"/>
      <c r="U139" s="89"/>
    </row>
    <row r="140" spans="1:21" ht="13.5" thickBot="1">
      <c r="A140" s="250" t="s">
        <v>192</v>
      </c>
      <c r="B140" s="99">
        <f t="shared" ref="B140:L140" si="34">SUM(B137:B139)</f>
        <v>0</v>
      </c>
      <c r="C140" s="99">
        <f t="shared" si="34"/>
        <v>0</v>
      </c>
      <c r="D140" s="99">
        <f t="shared" si="34"/>
        <v>0</v>
      </c>
      <c r="E140" s="99">
        <f t="shared" si="34"/>
        <v>0</v>
      </c>
      <c r="F140" s="99">
        <f t="shared" si="34"/>
        <v>0</v>
      </c>
      <c r="G140" s="99">
        <f t="shared" si="34"/>
        <v>0</v>
      </c>
      <c r="H140" s="99">
        <f t="shared" si="34"/>
        <v>0</v>
      </c>
      <c r="I140" s="99">
        <f t="shared" si="34"/>
        <v>0</v>
      </c>
      <c r="J140" s="99">
        <f t="shared" si="34"/>
        <v>0</v>
      </c>
      <c r="K140" s="99">
        <f t="shared" si="34"/>
        <v>0</v>
      </c>
      <c r="L140" s="99">
        <f t="shared" si="34"/>
        <v>0</v>
      </c>
      <c r="M140" s="81"/>
      <c r="N140" s="100">
        <f>SUM(N137:N139)</f>
        <v>0</v>
      </c>
      <c r="O140" s="101"/>
      <c r="P140" s="99">
        <f>SUM(P137:P139)</f>
        <v>0</v>
      </c>
      <c r="Q140" s="101"/>
      <c r="R140" s="99">
        <f>SUM(R137:R139)</f>
        <v>0</v>
      </c>
      <c r="S140" s="101"/>
      <c r="T140" s="99">
        <f>SUM(T137:T139)</f>
        <v>0</v>
      </c>
      <c r="U140" s="101"/>
    </row>
    <row r="141" spans="1:21" ht="13.5" thickBot="1">
      <c r="A141" s="251"/>
      <c r="B141" s="81"/>
      <c r="C141" s="81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</row>
    <row r="142" spans="1:21" ht="13.5" thickBot="1">
      <c r="A142" s="252" t="s">
        <v>193</v>
      </c>
      <c r="B142" s="104" t="str">
        <f t="shared" ref="B142:L142" si="35">IF(ABS(B123-B140)&lt;=B143,"OK","Commentary Required")</f>
        <v>OK</v>
      </c>
      <c r="C142" s="104" t="str">
        <f t="shared" si="35"/>
        <v>OK</v>
      </c>
      <c r="D142" s="104" t="str">
        <f t="shared" si="35"/>
        <v>OK</v>
      </c>
      <c r="E142" s="104" t="str">
        <f t="shared" si="35"/>
        <v>OK</v>
      </c>
      <c r="F142" s="104" t="str">
        <f t="shared" si="35"/>
        <v>OK</v>
      </c>
      <c r="G142" s="104" t="str">
        <f t="shared" si="35"/>
        <v>OK</v>
      </c>
      <c r="H142" s="104" t="str">
        <f t="shared" si="35"/>
        <v>OK</v>
      </c>
      <c r="I142" s="104" t="str">
        <f t="shared" si="35"/>
        <v>OK</v>
      </c>
      <c r="J142" s="104" t="str">
        <f t="shared" si="35"/>
        <v>OK</v>
      </c>
      <c r="K142" s="104" t="str">
        <f t="shared" si="35"/>
        <v>OK</v>
      </c>
      <c r="L142" s="104" t="str">
        <f t="shared" si="35"/>
        <v>OK</v>
      </c>
      <c r="M142" s="81"/>
      <c r="N142" s="104" t="str">
        <f>IF(ABS(N123-N140)&lt;=N143,"OK","Commentary Required")</f>
        <v>OK</v>
      </c>
      <c r="O142" s="102"/>
      <c r="P142" s="104" t="str">
        <f>IF(ABS(P123-P140)&lt;=P143,"OK","Commentary Required")</f>
        <v>OK</v>
      </c>
      <c r="Q142" s="102"/>
      <c r="R142" s="104" t="str">
        <f>IF(ABS(R123-R140)&lt;=R143,"OK","Commentary Required")</f>
        <v>OK</v>
      </c>
      <c r="S142" s="102"/>
      <c r="T142" s="104" t="str">
        <f>IF(ABS(T123-T140)&lt;=T143,"OK","Commentary Required")</f>
        <v>OK</v>
      </c>
      <c r="U142" s="103"/>
    </row>
    <row r="143" spans="1:21" ht="13.5" thickBot="1">
      <c r="A143" s="253" t="s">
        <v>194</v>
      </c>
      <c r="B143" s="107">
        <v>1</v>
      </c>
      <c r="C143" s="107">
        <v>1</v>
      </c>
      <c r="D143" s="107">
        <v>1</v>
      </c>
      <c r="E143" s="107">
        <v>1</v>
      </c>
      <c r="F143" s="107">
        <v>1</v>
      </c>
      <c r="G143" s="107">
        <v>1</v>
      </c>
      <c r="H143" s="107">
        <v>1</v>
      </c>
      <c r="I143" s="107">
        <v>1</v>
      </c>
      <c r="J143" s="107">
        <v>1</v>
      </c>
      <c r="K143" s="107">
        <v>1</v>
      </c>
      <c r="L143" s="107">
        <v>1</v>
      </c>
      <c r="M143" s="81"/>
      <c r="N143" s="107">
        <v>1</v>
      </c>
      <c r="O143" s="105"/>
      <c r="P143" s="107">
        <v>1</v>
      </c>
      <c r="Q143" s="105"/>
      <c r="R143" s="107">
        <v>1</v>
      </c>
      <c r="S143" s="105"/>
      <c r="T143" s="107">
        <v>1</v>
      </c>
      <c r="U143" s="106"/>
    </row>
    <row r="144" spans="1:21" ht="13.5" thickBot="1">
      <c r="A144" s="254" t="s">
        <v>195</v>
      </c>
      <c r="B144" s="255"/>
      <c r="C144" s="255"/>
      <c r="D144" s="255"/>
      <c r="E144" s="255"/>
      <c r="F144" s="255"/>
      <c r="G144" s="255"/>
      <c r="H144" s="255"/>
      <c r="I144" s="255"/>
      <c r="J144" s="255"/>
      <c r="K144" s="255"/>
      <c r="L144" s="255"/>
      <c r="M144" s="81"/>
      <c r="N144" s="255"/>
      <c r="O144" s="108"/>
      <c r="P144" s="255"/>
      <c r="Q144" s="108"/>
      <c r="R144" s="255"/>
      <c r="S144" s="108"/>
      <c r="T144" s="255"/>
      <c r="U144" s="109"/>
    </row>
    <row r="145" spans="1:21">
      <c r="A145" s="251"/>
      <c r="B145" s="81"/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</row>
    <row r="146" spans="1:21" ht="15">
      <c r="A146" s="11" t="s">
        <v>196</v>
      </c>
      <c r="B146" s="1"/>
    </row>
    <row r="147" spans="1:21">
      <c r="A147" s="4" t="s">
        <v>197</v>
      </c>
      <c r="B147" s="5" t="str">
        <f>IF((AND(N15="(Jurisdiction) Branch 1",SUM(N123,N140,O127)=0)),"OK",IF(N15&lt;&gt;"(Jurisdiction) Branch 1","OK","Error"))</f>
        <v>OK</v>
      </c>
    </row>
    <row r="149" spans="1:21" ht="15">
      <c r="A149" s="11" t="s">
        <v>198</v>
      </c>
      <c r="B149" s="1"/>
    </row>
    <row r="150" spans="1:21">
      <c r="A150" s="4" t="s">
        <v>197</v>
      </c>
      <c r="B150" s="5" t="str">
        <f>IF((AND(P15="(Jurisdiction) Branch 2",SUM(P123,P140,Q127)=0)),"OK",IF(P15&lt;&gt;"(Jurisdiction) Branch 2","OK","Error"))</f>
        <v>OK</v>
      </c>
    </row>
    <row r="152" spans="1:21" ht="15">
      <c r="A152" s="11" t="s">
        <v>199</v>
      </c>
      <c r="B152" s="1"/>
    </row>
    <row r="153" spans="1:21">
      <c r="A153" s="4" t="s">
        <v>197</v>
      </c>
      <c r="B153" s="5" t="str">
        <f>IF((AND(R15="(Jurisdiction) Branch 3",SUM(R123,R140,S127)=0)),"OK",IF(R15&lt;&gt;"(Jurisdiction) Branch 3","OK","Error"))</f>
        <v>OK</v>
      </c>
    </row>
    <row r="155" spans="1:21" ht="15">
      <c r="A155" s="11" t="s">
        <v>200</v>
      </c>
      <c r="B155" s="1"/>
    </row>
    <row r="156" spans="1:21">
      <c r="A156" s="4" t="s">
        <v>197</v>
      </c>
      <c r="B156" s="5" t="str">
        <f>IF((AND(T15="(Jurisdiction) Branch 4",SUM(T123,T140,U127)=0)),"OK",IF(T15&lt;&gt;"(Jurisdiction) Branch 4","OK","Error"))</f>
        <v>OK</v>
      </c>
    </row>
  </sheetData>
  <sheetProtection insertHyperlinks="0"/>
  <mergeCells count="19">
    <mergeCell ref="N17:T17"/>
    <mergeCell ref="N14:U14"/>
    <mergeCell ref="C15:G15"/>
    <mergeCell ref="H15:H16"/>
    <mergeCell ref="I15:I16"/>
    <mergeCell ref="J15:J16"/>
    <mergeCell ref="N15:O15"/>
    <mergeCell ref="P15:Q15"/>
    <mergeCell ref="R15:S15"/>
    <mergeCell ref="T15:U15"/>
    <mergeCell ref="C14:H14"/>
    <mergeCell ref="I14:J14"/>
    <mergeCell ref="K14:K16"/>
    <mergeCell ref="L14:L16"/>
    <mergeCell ref="A17:A18"/>
    <mergeCell ref="C17:L17"/>
    <mergeCell ref="A12:A16"/>
    <mergeCell ref="B13:B16"/>
    <mergeCell ref="C13:L13"/>
  </mergeCells>
  <phoneticPr fontId="37" type="noConversion"/>
  <conditionalFormatting sqref="A142:XFD142">
    <cfRule type="cellIs" dxfId="81" priority="2" operator="equal">
      <formula>"Commentary Required"</formula>
    </cfRule>
  </conditionalFormatting>
  <conditionalFormatting sqref="B147">
    <cfRule type="cellIs" dxfId="80" priority="12" operator="equal">
      <formula>"Commentary Required"</formula>
    </cfRule>
    <cfRule type="cellIs" dxfId="79" priority="13" operator="equal">
      <formula>"OK"</formula>
    </cfRule>
    <cfRule type="cellIs" dxfId="78" priority="14" operator="equal">
      <formula>"Error"</formula>
    </cfRule>
  </conditionalFormatting>
  <conditionalFormatting sqref="B150">
    <cfRule type="cellIs" dxfId="77" priority="9" operator="equal">
      <formula>"Commentary Required"</formula>
    </cfRule>
    <cfRule type="cellIs" dxfId="76" priority="10" operator="equal">
      <formula>"OK"</formula>
    </cfRule>
    <cfRule type="cellIs" dxfId="75" priority="11" operator="equal">
      <formula>"Error"</formula>
    </cfRule>
  </conditionalFormatting>
  <conditionalFormatting sqref="B153">
    <cfRule type="cellIs" dxfId="74" priority="6" operator="equal">
      <formula>"Commentary Required"</formula>
    </cfRule>
    <cfRule type="cellIs" dxfId="73" priority="7" operator="equal">
      <formula>"OK"</formula>
    </cfRule>
    <cfRule type="cellIs" dxfId="72" priority="8" operator="equal">
      <formula>"Error"</formula>
    </cfRule>
  </conditionalFormatting>
  <conditionalFormatting sqref="B156">
    <cfRule type="cellIs" dxfId="71" priority="3" operator="equal">
      <formula>"Commentary Required"</formula>
    </cfRule>
    <cfRule type="cellIs" dxfId="70" priority="4" operator="equal">
      <formula>"OK"</formula>
    </cfRule>
    <cfRule type="cellIs" dxfId="69" priority="5" operator="equal">
      <formula>"Error"</formula>
    </cfRule>
  </conditionalFormatting>
  <conditionalFormatting sqref="B142:U142">
    <cfRule type="cellIs" dxfId="68" priority="1" operator="equal">
      <formula>"OK"</formula>
    </cfRule>
  </conditionalFormatting>
  <dataValidations disablePrompts="1" count="2">
    <dataValidation type="list" allowBlank="1" showInputMessage="1" showErrorMessage="1" sqref="H8 J8" xr:uid="{083F9E08-16AF-4B7C-A03A-8E27B9BF3424}">
      <formula1>$W$8:$W$10</formula1>
    </dataValidation>
    <dataValidation type="decimal" allowBlank="1" showInputMessage="1" showErrorMessage="1" errorTitle="Error" error="Please enter a number of +/- 11 digits" sqref="T139 R139 P139 N139 F139 L138 C134:L136 T134:T136 R134:R136 P134:P136 N134:N136 C130:K132 T129:T132 R129:R132 P129:P132 N129:N132 I127:J129 L127:L132 C117:K120 L118:L120 U117:U120 S117:S120 Q117:Q120 O117:O120 T116:T120 R116:R120 P116:P120 N116:N120 C115:L116 K114:L114 C106:L113 T106:T111 R106:R111 P106:P111 N106:N111 C103:L104 T103:T104 R103:R104 P103:P104 N103:N104 C100:L101 T100:T101 R100:R101 P100:P101 N100:N101 U99 S99 Q99 O99 N89:U98 K97:L98 I95:J98 C89:H98 N85:U87 F85:J87 C85:C87 N82:U83 F82:J83 C82:C83 C73:K75 L74:L75 U73:U75 S73:S75 Q73:Q75 O73:O75 C71:L72 T71:T75 R71:R75 P71:P75 N71:N75 K65:L70 C62:J69 T62:T66 R62:R66 P62:P66 N62:N66 U59:U60 S59:S60 Q59:Q60 O59:O60 C59:J59 C55:L58 U57 S57 Q57 O57 T55:T59 R55:R59 P55:P59 N55:N59 U54 S54 Q54 O54 C52:L53 T52:T53 R52:R53 P52:P53 N52:N53 U51 S51 Q51 O51 C49:L50 T49:T50 R49:R50 P49:P50 N49:N50 U47:U48 S47:S48 Q47:Q48 O47:O48 C45:L47 T45:T47 R45:R47 P45:P47 N45:N47 U43:U44 S43:S44 Q43:Q44 O43:O44 C43:E43 C41:L42 T41:T43 R41:R43 P41:P43 N41:N43 U39:U40 S39:S40 Q39:Q40 O39:O40 C34:L39 T34:T39 R34:R39 P34:P39 N34:N39 U33 S33 Q33 O33 C27:L32 T27:T32 R27:R32 P27:P32 N27:N32 U25:U26 S25:S26 Q25:Q26 O25:O26 C23:L25 T23:T25 R23:R25 P23:P25 N23:N25 U22 S22 Q22 O22" xr:uid="{957006AE-5751-42E7-8C45-60AFF6191ACD}">
      <formula1>-99999999999</formula1>
      <formula2>99999999999</formula2>
    </dataValidation>
  </dataValidations>
  <pageMargins left="0.7" right="0.7" top="0.75" bottom="0.75" header="0.3" footer="0.3"/>
  <pageSetup paperSize="8" scale="28" orientation="landscape" r:id="rId1"/>
  <rowBreaks count="1" manualBreakCount="1">
    <brk id="78" max="16383" man="1"/>
  </rowBreaks>
  <drawing r:id="rId2"/>
  <legacyDrawing r:id="rId3"/>
  <controls>
    <mc:AlternateContent xmlns:mc="http://schemas.openxmlformats.org/markup-compatibility/2006">
      <mc:Choice Requires="x14">
        <control shapeId="5121" r:id="rId4" name="F1_Clear_Worksheet">
          <controlPr defaultSize="0" autoLine="0" r:id="rId5">
            <anchor moveWithCells="1">
              <from>
                <xdr:col>4</xdr:col>
                <xdr:colOff>47625</xdr:colOff>
                <xdr:row>2</xdr:row>
                <xdr:rowOff>57150</xdr:rowOff>
              </from>
              <to>
                <xdr:col>4</xdr:col>
                <xdr:colOff>1638300</xdr:colOff>
                <xdr:row>3</xdr:row>
                <xdr:rowOff>161925</xdr:rowOff>
              </to>
            </anchor>
          </controlPr>
        </control>
      </mc:Choice>
      <mc:Fallback>
        <control shapeId="5121" r:id="rId4" name="F1_Clear_Worksheet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D56EA-86FB-474A-9CA8-CBF5166A4407}">
  <sheetPr codeName="Sheet9">
    <pageSetUpPr autoPageBreaks="0" fitToPage="1"/>
  </sheetPr>
  <dimension ref="A1:BP163"/>
  <sheetViews>
    <sheetView showGridLines="0" topLeftCell="B1" zoomScale="80" zoomScaleNormal="80" workbookViewId="0">
      <selection activeCell="B1" sqref="B1"/>
    </sheetView>
  </sheetViews>
  <sheetFormatPr defaultColWidth="9.42578125" defaultRowHeight="12.75"/>
  <cols>
    <col min="1" max="1" width="2.42578125" style="11" hidden="1" customWidth="1"/>
    <col min="2" max="2" width="39.42578125" style="11" customWidth="1"/>
    <col min="3" max="5" width="16.42578125" style="11" customWidth="1"/>
    <col min="6" max="6" width="3.42578125" style="11" customWidth="1"/>
    <col min="7" max="10" width="16.42578125" style="11" customWidth="1"/>
    <col min="11" max="11" width="17.42578125" style="11" customWidth="1"/>
    <col min="12" max="12" width="3.42578125" style="11" customWidth="1"/>
    <col min="13" max="16" width="16.42578125" style="11" customWidth="1"/>
    <col min="17" max="17" width="15.42578125" style="11" customWidth="1"/>
    <col min="18" max="18" width="2.42578125" style="11" customWidth="1"/>
    <col min="19" max="19" width="3.5703125" style="11" customWidth="1"/>
    <col min="20" max="20" width="15.42578125" style="11" customWidth="1"/>
    <col min="21" max="21" width="22.7109375" style="11" customWidth="1"/>
    <col min="22" max="22" width="3.5703125" style="11" customWidth="1"/>
    <col min="23" max="27" width="9.42578125" style="11"/>
    <col min="28" max="28" width="9.42578125" style="12" customWidth="1"/>
    <col min="29" max="29" width="9.42578125" style="12"/>
    <col min="30" max="16384" width="9.42578125" style="11"/>
  </cols>
  <sheetData>
    <row r="1" spans="1:29" ht="15" customHeight="1">
      <c r="B1" s="197" t="s">
        <v>201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256"/>
    </row>
    <row r="2" spans="1:29" ht="15" customHeight="1">
      <c r="B2" s="257" t="s">
        <v>16</v>
      </c>
      <c r="C2" s="495"/>
      <c r="D2" s="496"/>
      <c r="L2" s="258"/>
      <c r="M2" s="258"/>
      <c r="N2" s="258"/>
      <c r="O2" s="258"/>
      <c r="P2" s="258"/>
      <c r="Q2" s="258"/>
      <c r="R2" s="258"/>
      <c r="S2" s="258"/>
    </row>
    <row r="3" spans="1:29" ht="15" customHeight="1">
      <c r="B3" s="257" t="s">
        <v>17</v>
      </c>
      <c r="C3" s="497"/>
      <c r="D3" s="498"/>
      <c r="L3" s="258"/>
      <c r="M3" s="258"/>
      <c r="N3" s="258"/>
      <c r="O3" s="258"/>
      <c r="P3" s="258"/>
      <c r="Q3" s="258"/>
      <c r="R3" s="258"/>
      <c r="S3" s="258"/>
    </row>
    <row r="4" spans="1:29" ht="15" customHeight="1">
      <c r="B4" s="257" t="s">
        <v>18</v>
      </c>
      <c r="C4" s="499"/>
      <c r="D4" s="500"/>
      <c r="L4" s="13"/>
      <c r="M4" s="13"/>
      <c r="N4" s="13"/>
      <c r="O4" s="13"/>
      <c r="P4" s="13"/>
      <c r="Q4" s="13"/>
      <c r="R4" s="13"/>
      <c r="S4" s="13"/>
    </row>
    <row r="5" spans="1:29" ht="15" customHeight="1"/>
    <row r="6" spans="1:29">
      <c r="B6" s="13" t="s">
        <v>19</v>
      </c>
    </row>
    <row r="7" spans="1:29" ht="22.5" customHeight="1">
      <c r="B7" s="259" t="s">
        <v>26</v>
      </c>
      <c r="C7" s="259" t="s">
        <v>27</v>
      </c>
      <c r="D7" s="259" t="s">
        <v>28</v>
      </c>
      <c r="E7" s="259" t="s">
        <v>29</v>
      </c>
      <c r="G7" s="218" t="s">
        <v>30</v>
      </c>
      <c r="H7" s="218" t="s">
        <v>31</v>
      </c>
      <c r="I7" s="218" t="s">
        <v>32</v>
      </c>
      <c r="J7" s="218" t="s">
        <v>33</v>
      </c>
      <c r="K7" s="218" t="s">
        <v>34</v>
      </c>
      <c r="L7" s="260"/>
      <c r="M7" s="218" t="s">
        <v>35</v>
      </c>
      <c r="N7" s="218" t="s">
        <v>36</v>
      </c>
      <c r="O7" s="218" t="s">
        <v>37</v>
      </c>
      <c r="P7" s="218" t="s">
        <v>38</v>
      </c>
      <c r="Q7" s="218" t="s">
        <v>39</v>
      </c>
      <c r="R7" s="261"/>
      <c r="S7" s="261"/>
      <c r="T7" s="218" t="s">
        <v>202</v>
      </c>
      <c r="U7" s="218" t="s">
        <v>203</v>
      </c>
    </row>
    <row r="8" spans="1:29" ht="24.75" customHeight="1">
      <c r="A8" s="6"/>
      <c r="B8" s="501" t="s">
        <v>204</v>
      </c>
      <c r="C8" s="502" t="s">
        <v>205</v>
      </c>
      <c r="D8" s="502"/>
      <c r="E8" s="502"/>
      <c r="F8" s="263"/>
      <c r="G8" s="503" t="s">
        <v>206</v>
      </c>
      <c r="H8" s="503"/>
      <c r="I8" s="503"/>
      <c r="J8" s="503"/>
      <c r="K8" s="503"/>
      <c r="L8" s="265"/>
      <c r="M8" s="503" t="s">
        <v>207</v>
      </c>
      <c r="N8" s="503"/>
      <c r="O8" s="503"/>
      <c r="P8" s="503"/>
      <c r="Q8" s="503"/>
      <c r="R8" s="266"/>
      <c r="S8" s="267"/>
      <c r="T8" s="504" t="s">
        <v>208</v>
      </c>
      <c r="U8" s="504"/>
    </row>
    <row r="9" spans="1:29" ht="100.15" customHeight="1">
      <c r="B9" s="501"/>
      <c r="C9" s="262" t="s">
        <v>209</v>
      </c>
      <c r="D9" s="262" t="s">
        <v>210</v>
      </c>
      <c r="E9" s="262" t="s">
        <v>211</v>
      </c>
      <c r="F9" s="263"/>
      <c r="G9" s="264" t="s">
        <v>212</v>
      </c>
      <c r="H9" s="264" t="s">
        <v>213</v>
      </c>
      <c r="I9" s="264" t="s">
        <v>214</v>
      </c>
      <c r="J9" s="264" t="s">
        <v>215</v>
      </c>
      <c r="K9" s="264" t="s">
        <v>216</v>
      </c>
      <c r="L9" s="265"/>
      <c r="M9" s="264" t="s">
        <v>217</v>
      </c>
      <c r="N9" s="264" t="s">
        <v>218</v>
      </c>
      <c r="O9" s="264" t="s">
        <v>219</v>
      </c>
      <c r="P9" s="264" t="s">
        <v>215</v>
      </c>
      <c r="Q9" s="264" t="s">
        <v>216</v>
      </c>
      <c r="R9" s="266"/>
      <c r="S9" s="265"/>
      <c r="T9" s="268" t="s">
        <v>220</v>
      </c>
      <c r="U9" s="268" t="s">
        <v>221</v>
      </c>
      <c r="Y9" s="269"/>
      <c r="Z9" s="269"/>
    </row>
    <row r="10" spans="1:29" ht="15" customHeight="1">
      <c r="B10" s="270" t="s">
        <v>222</v>
      </c>
      <c r="C10" s="110">
        <f>SUM(C11,C28)</f>
        <v>0</v>
      </c>
      <c r="D10" s="110">
        <f>SUM(D11,D28)</f>
        <v>0</v>
      </c>
      <c r="E10" s="110">
        <f>SUM(E11,E28)</f>
        <v>0</v>
      </c>
      <c r="F10" s="271"/>
      <c r="G10" s="15">
        <f>SUM(G11,G28)</f>
        <v>0</v>
      </c>
      <c r="H10" s="15">
        <f>SUM(H11,H28)</f>
        <v>0</v>
      </c>
      <c r="I10" s="15">
        <f>SUM(I11,I28)</f>
        <v>0</v>
      </c>
      <c r="J10" s="15">
        <f>SUM(J11,J28)</f>
        <v>0</v>
      </c>
      <c r="K10" s="15">
        <f>SUM(K11,K28)</f>
        <v>0</v>
      </c>
      <c r="L10" s="272"/>
      <c r="M10" s="15">
        <f>SUM(M11,M28)</f>
        <v>0</v>
      </c>
      <c r="N10" s="15">
        <f>SUM(N11,N28)</f>
        <v>0</v>
      </c>
      <c r="O10" s="15">
        <f>SUM(O11,O28)</f>
        <v>0</v>
      </c>
      <c r="P10" s="15">
        <f>SUM(P11,P28)</f>
        <v>0</v>
      </c>
      <c r="Q10" s="15">
        <f>SUM(Q11,Q28)</f>
        <v>0</v>
      </c>
      <c r="R10" s="273"/>
      <c r="S10" s="274"/>
      <c r="T10" s="111"/>
      <c r="U10" s="112"/>
      <c r="AC10" s="12" t="s">
        <v>223</v>
      </c>
    </row>
    <row r="11" spans="1:29" ht="15" customHeight="1">
      <c r="B11" s="275" t="s">
        <v>224</v>
      </c>
      <c r="C11" s="110">
        <f>+SUM(C12:C18,C21,C24)</f>
        <v>0</v>
      </c>
      <c r="D11" s="110">
        <f>+SUM(D12:D18,D21,D24)</f>
        <v>0</v>
      </c>
      <c r="E11" s="110">
        <f>+SUM(E12:E18,E21,E24)</f>
        <v>0</v>
      </c>
      <c r="F11" s="271"/>
      <c r="G11" s="15">
        <f>+SUM(G12:G18,G21,G24)</f>
        <v>0</v>
      </c>
      <c r="H11" s="15">
        <f>+SUM(H12:H18,H21,H24)</f>
        <v>0</v>
      </c>
      <c r="I11" s="15">
        <f>+SUM(I12:I18,I21,I24)</f>
        <v>0</v>
      </c>
      <c r="J11" s="15">
        <f>+SUM(J12:J18,J21,J24)</f>
        <v>0</v>
      </c>
      <c r="K11" s="15">
        <f>+SUM(K12:K18,K21,K24)</f>
        <v>0</v>
      </c>
      <c r="L11" s="17"/>
      <c r="M11" s="15">
        <f>+SUM(M12:M18,M21,M24)</f>
        <v>0</v>
      </c>
      <c r="N11" s="15">
        <f>+SUM(N12:N18,N21,N24)</f>
        <v>0</v>
      </c>
      <c r="O11" s="15">
        <f>+SUM(O12:O18,O21,O24)</f>
        <v>0</v>
      </c>
      <c r="P11" s="15">
        <f>+SUM(P12:P18,P21,P24)</f>
        <v>0</v>
      </c>
      <c r="Q11" s="15">
        <f>+SUM(Q12:Q18,Q21,Q24)</f>
        <v>0</v>
      </c>
      <c r="R11" s="113"/>
      <c r="S11" s="113"/>
      <c r="T11" s="111"/>
      <c r="U11" s="112"/>
      <c r="AB11" s="12" t="s">
        <v>223</v>
      </c>
      <c r="AC11" s="12" t="s">
        <v>223</v>
      </c>
    </row>
    <row r="12" spans="1:29" ht="12.75" customHeight="1">
      <c r="B12" s="276" t="s">
        <v>225</v>
      </c>
      <c r="C12" s="15">
        <f t="shared" ref="C12:C17" si="0">SUM(G12:K12)</f>
        <v>0</v>
      </c>
      <c r="D12" s="15">
        <f t="shared" ref="D12:D17" si="1">C12-E12</f>
        <v>0</v>
      </c>
      <c r="E12" s="15">
        <f t="shared" ref="E12:E17" si="2">SUM(M12:Q12)</f>
        <v>0</v>
      </c>
      <c r="F12" s="271"/>
      <c r="G12" s="114"/>
      <c r="H12" s="114"/>
      <c r="I12" s="15">
        <f t="shared" ref="I12:J17" si="3">O12</f>
        <v>0</v>
      </c>
      <c r="J12" s="15">
        <f t="shared" si="3"/>
        <v>0</v>
      </c>
      <c r="K12" s="114"/>
      <c r="L12" s="271"/>
      <c r="M12" s="114"/>
      <c r="N12" s="114"/>
      <c r="O12" s="114"/>
      <c r="P12" s="114"/>
      <c r="Q12" s="114"/>
      <c r="R12" s="277"/>
      <c r="S12" s="277"/>
      <c r="T12" s="115" t="str">
        <f t="shared" ref="T12:T17" si="4">IF(AND(D12&gt;=0,G12-M12&gt;=0,H12-N12&gt;=0),"OK","Please explain =&gt;")</f>
        <v>OK</v>
      </c>
      <c r="U12" s="14"/>
      <c r="AB12" s="12" t="s">
        <v>226</v>
      </c>
      <c r="AC12" s="12" t="s">
        <v>227</v>
      </c>
    </row>
    <row r="13" spans="1:29" ht="15" customHeight="1">
      <c r="B13" s="276" t="s">
        <v>228</v>
      </c>
      <c r="C13" s="15">
        <f t="shared" si="0"/>
        <v>0</v>
      </c>
      <c r="D13" s="15">
        <f t="shared" si="1"/>
        <v>0</v>
      </c>
      <c r="E13" s="15">
        <f t="shared" si="2"/>
        <v>0</v>
      </c>
      <c r="F13" s="271"/>
      <c r="G13" s="114"/>
      <c r="H13" s="114"/>
      <c r="I13" s="15">
        <f t="shared" si="3"/>
        <v>0</v>
      </c>
      <c r="J13" s="15">
        <f t="shared" si="3"/>
        <v>0</v>
      </c>
      <c r="K13" s="114"/>
      <c r="L13" s="16"/>
      <c r="M13" s="114"/>
      <c r="N13" s="114"/>
      <c r="O13" s="114"/>
      <c r="P13" s="114"/>
      <c r="Q13" s="114"/>
      <c r="R13" s="24"/>
      <c r="S13" s="24"/>
      <c r="T13" s="115" t="str">
        <f t="shared" si="4"/>
        <v>OK</v>
      </c>
      <c r="U13" s="14"/>
      <c r="AB13" s="12" t="s">
        <v>229</v>
      </c>
      <c r="AC13" s="12" t="s">
        <v>230</v>
      </c>
    </row>
    <row r="14" spans="1:29" ht="15" customHeight="1">
      <c r="B14" s="276" t="s">
        <v>231</v>
      </c>
      <c r="C14" s="15">
        <f t="shared" si="0"/>
        <v>0</v>
      </c>
      <c r="D14" s="15">
        <f t="shared" si="1"/>
        <v>0</v>
      </c>
      <c r="E14" s="15">
        <f t="shared" si="2"/>
        <v>0</v>
      </c>
      <c r="F14" s="271"/>
      <c r="G14" s="114"/>
      <c r="H14" s="114"/>
      <c r="I14" s="15">
        <f t="shared" si="3"/>
        <v>0</v>
      </c>
      <c r="J14" s="15">
        <f t="shared" si="3"/>
        <v>0</v>
      </c>
      <c r="K14" s="114"/>
      <c r="L14" s="17"/>
      <c r="M14" s="114"/>
      <c r="N14" s="114"/>
      <c r="O14" s="114"/>
      <c r="P14" s="114"/>
      <c r="Q14" s="114"/>
      <c r="R14" s="24"/>
      <c r="S14" s="24"/>
      <c r="T14" s="115" t="str">
        <f t="shared" si="4"/>
        <v>OK</v>
      </c>
      <c r="U14" s="14"/>
      <c r="AB14" s="12" t="s">
        <v>232</v>
      </c>
      <c r="AC14" s="12" t="s">
        <v>233</v>
      </c>
    </row>
    <row r="15" spans="1:29" ht="15" customHeight="1">
      <c r="B15" s="276" t="s">
        <v>234</v>
      </c>
      <c r="C15" s="15">
        <f t="shared" si="0"/>
        <v>0</v>
      </c>
      <c r="D15" s="15">
        <f t="shared" si="1"/>
        <v>0</v>
      </c>
      <c r="E15" s="15">
        <f t="shared" si="2"/>
        <v>0</v>
      </c>
      <c r="F15" s="271"/>
      <c r="G15" s="114"/>
      <c r="H15" s="114"/>
      <c r="I15" s="15">
        <f t="shared" si="3"/>
        <v>0</v>
      </c>
      <c r="J15" s="15">
        <f t="shared" si="3"/>
        <v>0</v>
      </c>
      <c r="K15" s="114"/>
      <c r="L15" s="16"/>
      <c r="M15" s="114"/>
      <c r="N15" s="114"/>
      <c r="O15" s="114"/>
      <c r="P15" s="114"/>
      <c r="Q15" s="114"/>
      <c r="R15" s="24"/>
      <c r="S15" s="24"/>
      <c r="T15" s="115" t="str">
        <f t="shared" si="4"/>
        <v>OK</v>
      </c>
      <c r="U15" s="14"/>
      <c r="X15" s="6"/>
      <c r="AB15" s="278" t="s">
        <v>235</v>
      </c>
      <c r="AC15" s="278" t="s">
        <v>236</v>
      </c>
    </row>
    <row r="16" spans="1:29" ht="15" customHeight="1">
      <c r="B16" s="276" t="s">
        <v>237</v>
      </c>
      <c r="C16" s="15">
        <f t="shared" si="0"/>
        <v>0</v>
      </c>
      <c r="D16" s="15">
        <f t="shared" si="1"/>
        <v>0</v>
      </c>
      <c r="E16" s="15">
        <f t="shared" si="2"/>
        <v>0</v>
      </c>
      <c r="F16" s="271"/>
      <c r="G16" s="114"/>
      <c r="H16" s="114"/>
      <c r="I16" s="15">
        <f t="shared" si="3"/>
        <v>0</v>
      </c>
      <c r="J16" s="15">
        <f t="shared" si="3"/>
        <v>0</v>
      </c>
      <c r="K16" s="114"/>
      <c r="L16" s="16"/>
      <c r="M16" s="114"/>
      <c r="N16" s="114"/>
      <c r="O16" s="114"/>
      <c r="P16" s="114"/>
      <c r="Q16" s="114"/>
      <c r="R16" s="24"/>
      <c r="S16" s="24"/>
      <c r="T16" s="115" t="str">
        <f t="shared" si="4"/>
        <v>OK</v>
      </c>
      <c r="U16" s="14"/>
      <c r="X16" s="6"/>
      <c r="AB16" s="278" t="s">
        <v>238</v>
      </c>
      <c r="AC16" s="278" t="s">
        <v>239</v>
      </c>
    </row>
    <row r="17" spans="2:29" ht="15" customHeight="1">
      <c r="B17" s="276" t="s">
        <v>240</v>
      </c>
      <c r="C17" s="15">
        <f t="shared" si="0"/>
        <v>0</v>
      </c>
      <c r="D17" s="15">
        <f t="shared" si="1"/>
        <v>0</v>
      </c>
      <c r="E17" s="15">
        <f t="shared" si="2"/>
        <v>0</v>
      </c>
      <c r="F17" s="271"/>
      <c r="G17" s="114"/>
      <c r="H17" s="114"/>
      <c r="I17" s="15">
        <f t="shared" si="3"/>
        <v>0</v>
      </c>
      <c r="J17" s="15">
        <f t="shared" si="3"/>
        <v>0</v>
      </c>
      <c r="K17" s="114"/>
      <c r="L17" s="16"/>
      <c r="M17" s="114"/>
      <c r="N17" s="114"/>
      <c r="O17" s="114"/>
      <c r="P17" s="114"/>
      <c r="Q17" s="114"/>
      <c r="R17" s="24"/>
      <c r="S17" s="24"/>
      <c r="T17" s="115" t="str">
        <f t="shared" si="4"/>
        <v>OK</v>
      </c>
      <c r="U17" s="14"/>
      <c r="X17" s="6"/>
      <c r="AB17" s="278" t="s">
        <v>241</v>
      </c>
      <c r="AC17" s="278" t="s">
        <v>242</v>
      </c>
    </row>
    <row r="18" spans="2:29" ht="15" customHeight="1">
      <c r="B18" s="279" t="s">
        <v>243</v>
      </c>
      <c r="C18" s="15">
        <f>+C19+C20</f>
        <v>0</v>
      </c>
      <c r="D18" s="15">
        <f>+D19+D20</f>
        <v>0</v>
      </c>
      <c r="E18" s="15">
        <f>+E19+E20</f>
        <v>0</v>
      </c>
      <c r="F18" s="271"/>
      <c r="G18" s="15">
        <f>+G19+G20</f>
        <v>0</v>
      </c>
      <c r="H18" s="15">
        <f>+H19+H20</f>
        <v>0</v>
      </c>
      <c r="I18" s="15">
        <f>+I19+I20</f>
        <v>0</v>
      </c>
      <c r="J18" s="15">
        <f>+J19+J20</f>
        <v>0</v>
      </c>
      <c r="K18" s="15">
        <f>+K19+K20</f>
        <v>0</v>
      </c>
      <c r="L18" s="16"/>
      <c r="M18" s="15">
        <f>+M19+M20</f>
        <v>0</v>
      </c>
      <c r="N18" s="15">
        <f>+N19+N20</f>
        <v>0</v>
      </c>
      <c r="O18" s="15">
        <f>+O19+O20</f>
        <v>0</v>
      </c>
      <c r="P18" s="15">
        <f>+P19+P20</f>
        <v>0</v>
      </c>
      <c r="Q18" s="15">
        <f>+Q19+Q20</f>
        <v>0</v>
      </c>
      <c r="R18" s="24"/>
      <c r="S18" s="24"/>
      <c r="T18" s="111"/>
      <c r="U18" s="112"/>
      <c r="X18" s="6"/>
      <c r="AB18" s="278" t="s">
        <v>244</v>
      </c>
      <c r="AC18" s="278" t="s">
        <v>223</v>
      </c>
    </row>
    <row r="19" spans="2:29" ht="15" customHeight="1">
      <c r="B19" s="280" t="s">
        <v>245</v>
      </c>
      <c r="C19" s="18">
        <f>SUM(G19:K19)</f>
        <v>0</v>
      </c>
      <c r="D19" s="18">
        <f>C19-E19</f>
        <v>0</v>
      </c>
      <c r="E19" s="18">
        <f>SUM(M19:Q19)</f>
        <v>0</v>
      </c>
      <c r="F19" s="271"/>
      <c r="G19" s="114"/>
      <c r="H19" s="114"/>
      <c r="I19" s="15">
        <f>O19</f>
        <v>0</v>
      </c>
      <c r="J19" s="15">
        <f>P19</f>
        <v>0</v>
      </c>
      <c r="K19" s="114"/>
      <c r="L19" s="17"/>
      <c r="M19" s="114"/>
      <c r="N19" s="114"/>
      <c r="O19" s="114"/>
      <c r="P19" s="114"/>
      <c r="Q19" s="114"/>
      <c r="R19" s="19"/>
      <c r="S19" s="19"/>
      <c r="T19" s="115" t="str">
        <f>IF(AND(D19&gt;=0,G19-M19&gt;=0,H19-N19&gt;=0),"OK","Please explain =&gt;")</f>
        <v>OK</v>
      </c>
      <c r="U19" s="14"/>
      <c r="X19" s="6"/>
      <c r="AB19" s="278" t="s">
        <v>246</v>
      </c>
      <c r="AC19" s="278" t="s">
        <v>247</v>
      </c>
    </row>
    <row r="20" spans="2:29" ht="15" customHeight="1">
      <c r="B20" s="280" t="s">
        <v>248</v>
      </c>
      <c r="C20" s="18">
        <f>SUM(G20:K20)</f>
        <v>0</v>
      </c>
      <c r="D20" s="18">
        <f>C20-E20</f>
        <v>0</v>
      </c>
      <c r="E20" s="18">
        <f>SUM(M20:Q20)</f>
        <v>0</v>
      </c>
      <c r="F20" s="271"/>
      <c r="G20" s="114"/>
      <c r="H20" s="114"/>
      <c r="I20" s="15">
        <f>O20</f>
        <v>0</v>
      </c>
      <c r="J20" s="15">
        <f>P20</f>
        <v>0</v>
      </c>
      <c r="K20" s="114"/>
      <c r="L20" s="16"/>
      <c r="M20" s="114"/>
      <c r="N20" s="114"/>
      <c r="O20" s="114"/>
      <c r="P20" s="114"/>
      <c r="Q20" s="114"/>
      <c r="R20" s="24"/>
      <c r="S20" s="24"/>
      <c r="T20" s="115" t="str">
        <f>IF(AND(D20&gt;=0,G20-M20&gt;=0,H20-N20&gt;=0),"OK","Please explain =&gt;")</f>
        <v>OK</v>
      </c>
      <c r="U20" s="14"/>
      <c r="X20" s="6"/>
      <c r="AB20" s="278" t="s">
        <v>249</v>
      </c>
      <c r="AC20" s="278" t="s">
        <v>250</v>
      </c>
    </row>
    <row r="21" spans="2:29" ht="15" customHeight="1">
      <c r="B21" s="279" t="s">
        <v>251</v>
      </c>
      <c r="C21" s="15">
        <f>+C22+C23</f>
        <v>0</v>
      </c>
      <c r="D21" s="15">
        <f>+D22+D23</f>
        <v>0</v>
      </c>
      <c r="E21" s="15">
        <f>+E22+E23</f>
        <v>0</v>
      </c>
      <c r="F21" s="271"/>
      <c r="G21" s="15">
        <f>+G22+G23</f>
        <v>0</v>
      </c>
      <c r="H21" s="15">
        <f>+H22+H23</f>
        <v>0</v>
      </c>
      <c r="I21" s="15">
        <f>+I22+I23</f>
        <v>0</v>
      </c>
      <c r="J21" s="15">
        <f>+J22+J23</f>
        <v>0</v>
      </c>
      <c r="K21" s="15">
        <f>+K22+K23</f>
        <v>0</v>
      </c>
      <c r="L21" s="16"/>
      <c r="M21" s="15">
        <f>+M22+M23</f>
        <v>0</v>
      </c>
      <c r="N21" s="15">
        <f>+N22+N23</f>
        <v>0</v>
      </c>
      <c r="O21" s="15">
        <f>+O22+O23</f>
        <v>0</v>
      </c>
      <c r="P21" s="15">
        <f>+P22+P23</f>
        <v>0</v>
      </c>
      <c r="Q21" s="15">
        <f>+Q22+Q23</f>
        <v>0</v>
      </c>
      <c r="R21" s="24"/>
      <c r="S21" s="24"/>
      <c r="T21" s="116"/>
      <c r="U21" s="117"/>
      <c r="X21" s="6"/>
      <c r="AB21" s="278" t="s">
        <v>244</v>
      </c>
      <c r="AC21" s="278" t="s">
        <v>252</v>
      </c>
    </row>
    <row r="22" spans="2:29" ht="15" customHeight="1">
      <c r="B22" s="280" t="s">
        <v>253</v>
      </c>
      <c r="C22" s="18">
        <f>SUM(G22:K22)</f>
        <v>0</v>
      </c>
      <c r="D22" s="18">
        <f>C22-E22</f>
        <v>0</v>
      </c>
      <c r="E22" s="18">
        <f>SUM(M22:Q22)</f>
        <v>0</v>
      </c>
      <c r="F22" s="271"/>
      <c r="G22" s="114"/>
      <c r="H22" s="114"/>
      <c r="I22" s="15">
        <f>O22</f>
        <v>0</v>
      </c>
      <c r="J22" s="15">
        <f>P22</f>
        <v>0</v>
      </c>
      <c r="K22" s="114"/>
      <c r="L22" s="17"/>
      <c r="M22" s="114"/>
      <c r="N22" s="114"/>
      <c r="O22" s="114"/>
      <c r="P22" s="114"/>
      <c r="Q22" s="114"/>
      <c r="R22" s="19"/>
      <c r="S22" s="19"/>
      <c r="T22" s="115" t="str">
        <f>IF(AND(D22&gt;=0,G22-M22&gt;=0,H22-N22&gt;=0),"OK","Please explain =&gt;")</f>
        <v>OK</v>
      </c>
      <c r="U22" s="14"/>
      <c r="X22" s="6"/>
      <c r="AB22" s="278" t="s">
        <v>254</v>
      </c>
      <c r="AC22" s="278" t="s">
        <v>255</v>
      </c>
    </row>
    <row r="23" spans="2:29" ht="15" customHeight="1">
      <c r="B23" s="280" t="s">
        <v>256</v>
      </c>
      <c r="C23" s="18">
        <f>SUM(G23:K23)</f>
        <v>0</v>
      </c>
      <c r="D23" s="18">
        <f>C23-E23</f>
        <v>0</v>
      </c>
      <c r="E23" s="18">
        <f>SUM(M23:Q23)</f>
        <v>0</v>
      </c>
      <c r="F23" s="271"/>
      <c r="G23" s="114"/>
      <c r="H23" s="114"/>
      <c r="I23" s="15">
        <f>O23</f>
        <v>0</v>
      </c>
      <c r="J23" s="15">
        <f>P23</f>
        <v>0</v>
      </c>
      <c r="K23" s="114"/>
      <c r="L23" s="16"/>
      <c r="M23" s="114"/>
      <c r="N23" s="114"/>
      <c r="O23" s="114"/>
      <c r="P23" s="114"/>
      <c r="Q23" s="114"/>
      <c r="R23" s="24"/>
      <c r="S23" s="24"/>
      <c r="T23" s="115" t="str">
        <f>IF(AND(D23&gt;=0,G23-M23&gt;=0,H23-N23&gt;=0),"OK","Please explain =&gt;")</f>
        <v>OK</v>
      </c>
      <c r="U23" s="14"/>
      <c r="X23" s="6"/>
      <c r="AB23" s="278" t="s">
        <v>257</v>
      </c>
      <c r="AC23" s="278" t="s">
        <v>258</v>
      </c>
    </row>
    <row r="24" spans="2:29" s="21" customFormat="1" ht="15" customHeight="1">
      <c r="B24" s="279" t="s">
        <v>259</v>
      </c>
      <c r="C24" s="15">
        <f>+C25+C26+C27</f>
        <v>0</v>
      </c>
      <c r="D24" s="15">
        <f>+D25+D26+D27</f>
        <v>0</v>
      </c>
      <c r="E24" s="15">
        <f>+E25+E26+E27</f>
        <v>0</v>
      </c>
      <c r="F24" s="281"/>
      <c r="G24" s="15">
        <f>+G25+G26+G27</f>
        <v>0</v>
      </c>
      <c r="H24" s="15">
        <f>+H25+H26+H27</f>
        <v>0</v>
      </c>
      <c r="I24" s="15">
        <f>+I25+I26+I27</f>
        <v>0</v>
      </c>
      <c r="J24" s="15">
        <f>+J25+J26+J27</f>
        <v>0</v>
      </c>
      <c r="K24" s="15">
        <f>+K25+K26+K27</f>
        <v>0</v>
      </c>
      <c r="L24" s="20"/>
      <c r="M24" s="15">
        <f>+M25+M26+M27</f>
        <v>0</v>
      </c>
      <c r="N24" s="15">
        <f>+N25+N26+N27</f>
        <v>0</v>
      </c>
      <c r="O24" s="15">
        <f>+O25+O26+O27</f>
        <v>0</v>
      </c>
      <c r="P24" s="15">
        <f>+P25+P26+P27</f>
        <v>0</v>
      </c>
      <c r="Q24" s="15">
        <f>+Q25+Q26+Q27</f>
        <v>0</v>
      </c>
      <c r="R24" s="118"/>
      <c r="S24" s="118"/>
      <c r="T24" s="116"/>
      <c r="U24" s="117"/>
      <c r="X24" s="6"/>
      <c r="Y24" s="11"/>
      <c r="Z24" s="11"/>
      <c r="AA24" s="11"/>
      <c r="AB24" s="278" t="s">
        <v>260</v>
      </c>
      <c r="AC24" s="278" t="s">
        <v>261</v>
      </c>
    </row>
    <row r="25" spans="2:29" s="21" customFormat="1" ht="15" customHeight="1">
      <c r="B25" s="280" t="s">
        <v>262</v>
      </c>
      <c r="C25" s="18">
        <f>SUM(G25:K25)</f>
        <v>0</v>
      </c>
      <c r="D25" s="18">
        <f>C25-E25</f>
        <v>0</v>
      </c>
      <c r="E25" s="18">
        <f>SUM(M25:Q25)</f>
        <v>0</v>
      </c>
      <c r="F25" s="281"/>
      <c r="G25" s="114"/>
      <c r="H25" s="114"/>
      <c r="I25" s="15">
        <f t="shared" ref="I25:J27" si="5">O25</f>
        <v>0</v>
      </c>
      <c r="J25" s="15">
        <f t="shared" si="5"/>
        <v>0</v>
      </c>
      <c r="K25" s="114"/>
      <c r="L25" s="22"/>
      <c r="M25" s="114"/>
      <c r="N25" s="114"/>
      <c r="O25" s="114"/>
      <c r="P25" s="114"/>
      <c r="Q25" s="114"/>
      <c r="R25" s="23"/>
      <c r="S25" s="23"/>
      <c r="T25" s="115" t="str">
        <f>IF(AND(D25&gt;=0,G25-M25&gt;=0,H25-N25&gt;=0),"OK","Please explain =&gt;")</f>
        <v>OK</v>
      </c>
      <c r="U25" s="14"/>
      <c r="X25" s="6"/>
      <c r="Y25" s="11"/>
      <c r="Z25" s="11"/>
      <c r="AA25" s="11"/>
      <c r="AB25" s="278" t="s">
        <v>263</v>
      </c>
      <c r="AC25" s="278" t="s">
        <v>264</v>
      </c>
    </row>
    <row r="26" spans="2:29" s="21" customFormat="1" ht="15" customHeight="1">
      <c r="B26" s="280" t="s">
        <v>265</v>
      </c>
      <c r="C26" s="18">
        <f>SUM(G26:K26)</f>
        <v>0</v>
      </c>
      <c r="D26" s="18">
        <f>C26-E26</f>
        <v>0</v>
      </c>
      <c r="E26" s="18">
        <f>SUM(M26:Q26)</f>
        <v>0</v>
      </c>
      <c r="F26" s="281"/>
      <c r="G26" s="114"/>
      <c r="H26" s="114"/>
      <c r="I26" s="15">
        <f t="shared" si="5"/>
        <v>0</v>
      </c>
      <c r="J26" s="15">
        <f t="shared" si="5"/>
        <v>0</v>
      </c>
      <c r="K26" s="114"/>
      <c r="L26" s="22"/>
      <c r="M26" s="114"/>
      <c r="N26" s="114"/>
      <c r="O26" s="114"/>
      <c r="P26" s="114"/>
      <c r="Q26" s="114"/>
      <c r="R26" s="23"/>
      <c r="S26" s="23"/>
      <c r="T26" s="115" t="str">
        <f>IF(AND(D26&gt;=0,G26-M26&gt;=0,H26-N26&gt;=0),"OK","Please explain =&gt;")</f>
        <v>OK</v>
      </c>
      <c r="U26" s="14"/>
      <c r="X26" s="6"/>
      <c r="Y26" s="11"/>
      <c r="Z26" s="11"/>
      <c r="AA26" s="11"/>
      <c r="AB26" s="278" t="s">
        <v>266</v>
      </c>
      <c r="AC26" s="278" t="s">
        <v>267</v>
      </c>
    </row>
    <row r="27" spans="2:29" s="21" customFormat="1" ht="15" customHeight="1">
      <c r="B27" s="280" t="s">
        <v>268</v>
      </c>
      <c r="C27" s="18">
        <f>SUM(G27:K27)</f>
        <v>0</v>
      </c>
      <c r="D27" s="18">
        <f>C27-E27</f>
        <v>0</v>
      </c>
      <c r="E27" s="18">
        <f>SUM(M27:Q27)</f>
        <v>0</v>
      </c>
      <c r="F27" s="281"/>
      <c r="G27" s="114"/>
      <c r="H27" s="114"/>
      <c r="I27" s="15">
        <f t="shared" si="5"/>
        <v>0</v>
      </c>
      <c r="J27" s="15">
        <f t="shared" si="5"/>
        <v>0</v>
      </c>
      <c r="K27" s="114"/>
      <c r="L27" s="20"/>
      <c r="M27" s="114"/>
      <c r="N27" s="114"/>
      <c r="O27" s="114"/>
      <c r="P27" s="114"/>
      <c r="Q27" s="114"/>
      <c r="R27" s="118"/>
      <c r="S27" s="118"/>
      <c r="T27" s="115" t="str">
        <f>IF(AND(D27&gt;=0,G27-M27&gt;=0,H27-N27&gt;=0),"OK","Please explain =&gt;")</f>
        <v>OK</v>
      </c>
      <c r="U27" s="14"/>
      <c r="X27" s="6"/>
      <c r="Y27" s="11"/>
      <c r="Z27" s="11"/>
      <c r="AA27" s="11"/>
      <c r="AB27" s="278" t="s">
        <v>269</v>
      </c>
      <c r="AC27" s="278" t="s">
        <v>270</v>
      </c>
    </row>
    <row r="28" spans="2:29" ht="15" customHeight="1">
      <c r="B28" s="275" t="s">
        <v>271</v>
      </c>
      <c r="C28" s="110">
        <f>+SUM(C29:C35,C38,C41)</f>
        <v>0</v>
      </c>
      <c r="D28" s="110">
        <f>+SUM(D29:D35,D38,D41)</f>
        <v>0</v>
      </c>
      <c r="E28" s="110">
        <f>+SUM(E29:E35,E38,E41)</f>
        <v>0</v>
      </c>
      <c r="F28" s="271"/>
      <c r="G28" s="15">
        <f>+SUM(G29:G35,G38,G41)</f>
        <v>0</v>
      </c>
      <c r="H28" s="15">
        <f>+SUM(H29:H35,H38,H41)</f>
        <v>0</v>
      </c>
      <c r="I28" s="15">
        <f>+SUM(I29:I35,I38,I41)</f>
        <v>0</v>
      </c>
      <c r="J28" s="15">
        <f>+SUM(J29:J35,J38,J41)</f>
        <v>0</v>
      </c>
      <c r="K28" s="15">
        <f>+SUM(K29:K35,K38,K41)</f>
        <v>0</v>
      </c>
      <c r="L28" s="17"/>
      <c r="M28" s="15">
        <f>+SUM(M29:M35,M38,M41)</f>
        <v>0</v>
      </c>
      <c r="N28" s="15">
        <f>+SUM(N29:N35,N38,N41)</f>
        <v>0</v>
      </c>
      <c r="O28" s="15">
        <f>+SUM(O29:O35,O38,O41)</f>
        <v>0</v>
      </c>
      <c r="P28" s="15">
        <f>+SUM(P29:P35,P38,P41)</f>
        <v>0</v>
      </c>
      <c r="Q28" s="15">
        <f>+SUM(Q29:Q35,Q38,Q41)</f>
        <v>0</v>
      </c>
      <c r="R28" s="113"/>
      <c r="S28" s="113"/>
      <c r="T28" s="116"/>
      <c r="U28" s="117"/>
      <c r="X28" s="6"/>
      <c r="AB28" s="278" t="s">
        <v>244</v>
      </c>
      <c r="AC28" s="278" t="s">
        <v>223</v>
      </c>
    </row>
    <row r="29" spans="2:29" ht="15" customHeight="1">
      <c r="B29" s="276" t="s">
        <v>225</v>
      </c>
      <c r="C29" s="15">
        <f t="shared" ref="C29:C34" si="6">SUM(G29:K29)</f>
        <v>0</v>
      </c>
      <c r="D29" s="15">
        <f t="shared" ref="D29:D34" si="7">C29-E29</f>
        <v>0</v>
      </c>
      <c r="E29" s="15">
        <f t="shared" ref="E29:E34" si="8">SUM(M29:Q29)</f>
        <v>0</v>
      </c>
      <c r="F29" s="271"/>
      <c r="G29" s="114"/>
      <c r="H29" s="114"/>
      <c r="I29" s="15">
        <f t="shared" ref="I29:J34" si="9">O29</f>
        <v>0</v>
      </c>
      <c r="J29" s="15">
        <f t="shared" si="9"/>
        <v>0</v>
      </c>
      <c r="K29" s="114"/>
      <c r="L29" s="271"/>
      <c r="M29" s="114"/>
      <c r="N29" s="114"/>
      <c r="O29" s="114"/>
      <c r="P29" s="114"/>
      <c r="Q29" s="114"/>
      <c r="R29" s="277"/>
      <c r="S29" s="277"/>
      <c r="T29" s="115" t="str">
        <f t="shared" ref="T29:T34" si="10">IF(AND(D29&gt;=0,G29-M29&gt;=0,H29-N29&gt;=0),"OK","Please explain =&gt;")</f>
        <v>OK</v>
      </c>
      <c r="U29" s="14"/>
      <c r="X29" s="6"/>
      <c r="AB29" s="278" t="s">
        <v>226</v>
      </c>
      <c r="AC29" s="278" t="s">
        <v>272</v>
      </c>
    </row>
    <row r="30" spans="2:29" ht="15" customHeight="1">
      <c r="B30" s="276" t="s">
        <v>228</v>
      </c>
      <c r="C30" s="15">
        <f t="shared" si="6"/>
        <v>0</v>
      </c>
      <c r="D30" s="15">
        <f t="shared" si="7"/>
        <v>0</v>
      </c>
      <c r="E30" s="15">
        <f t="shared" si="8"/>
        <v>0</v>
      </c>
      <c r="F30" s="271"/>
      <c r="G30" s="114"/>
      <c r="H30" s="114"/>
      <c r="I30" s="15">
        <f t="shared" si="9"/>
        <v>0</v>
      </c>
      <c r="J30" s="15">
        <f t="shared" si="9"/>
        <v>0</v>
      </c>
      <c r="K30" s="114"/>
      <c r="L30" s="16"/>
      <c r="M30" s="114"/>
      <c r="N30" s="114"/>
      <c r="O30" s="114"/>
      <c r="P30" s="114"/>
      <c r="Q30" s="114"/>
      <c r="R30" s="24"/>
      <c r="S30" s="24"/>
      <c r="T30" s="115" t="str">
        <f t="shared" si="10"/>
        <v>OK</v>
      </c>
      <c r="U30" s="14"/>
      <c r="X30" s="6"/>
      <c r="AB30" s="278" t="s">
        <v>229</v>
      </c>
      <c r="AC30" s="278" t="s">
        <v>273</v>
      </c>
    </row>
    <row r="31" spans="2:29" ht="15" customHeight="1">
      <c r="B31" s="276" t="s">
        <v>231</v>
      </c>
      <c r="C31" s="15">
        <f t="shared" si="6"/>
        <v>0</v>
      </c>
      <c r="D31" s="15">
        <f t="shared" si="7"/>
        <v>0</v>
      </c>
      <c r="E31" s="15">
        <f t="shared" si="8"/>
        <v>0</v>
      </c>
      <c r="F31" s="271"/>
      <c r="G31" s="114"/>
      <c r="H31" s="114"/>
      <c r="I31" s="15">
        <f t="shared" si="9"/>
        <v>0</v>
      </c>
      <c r="J31" s="15">
        <f t="shared" si="9"/>
        <v>0</v>
      </c>
      <c r="K31" s="114"/>
      <c r="L31" s="17"/>
      <c r="M31" s="114"/>
      <c r="N31" s="114"/>
      <c r="O31" s="114"/>
      <c r="P31" s="114"/>
      <c r="Q31" s="114"/>
      <c r="R31" s="24"/>
      <c r="S31" s="24"/>
      <c r="T31" s="115" t="str">
        <f t="shared" si="10"/>
        <v>OK</v>
      </c>
      <c r="U31" s="14"/>
      <c r="X31" s="6"/>
      <c r="AB31" s="278" t="s">
        <v>232</v>
      </c>
      <c r="AC31" s="278" t="s">
        <v>274</v>
      </c>
    </row>
    <row r="32" spans="2:29" ht="15" customHeight="1">
      <c r="B32" s="276" t="s">
        <v>234</v>
      </c>
      <c r="C32" s="15">
        <f t="shared" si="6"/>
        <v>0</v>
      </c>
      <c r="D32" s="15">
        <f t="shared" si="7"/>
        <v>0</v>
      </c>
      <c r="E32" s="15">
        <f t="shared" si="8"/>
        <v>0</v>
      </c>
      <c r="F32" s="271"/>
      <c r="G32" s="114"/>
      <c r="H32" s="114"/>
      <c r="I32" s="15">
        <f t="shared" si="9"/>
        <v>0</v>
      </c>
      <c r="J32" s="15">
        <f t="shared" si="9"/>
        <v>0</v>
      </c>
      <c r="K32" s="114"/>
      <c r="L32" s="16"/>
      <c r="M32" s="114"/>
      <c r="N32" s="114"/>
      <c r="O32" s="114"/>
      <c r="P32" s="114"/>
      <c r="Q32" s="114"/>
      <c r="R32" s="24"/>
      <c r="S32" s="24"/>
      <c r="T32" s="115" t="str">
        <f t="shared" si="10"/>
        <v>OK</v>
      </c>
      <c r="U32" s="14"/>
      <c r="X32" s="6"/>
      <c r="AB32" s="278" t="s">
        <v>235</v>
      </c>
      <c r="AC32" s="278" t="s">
        <v>275</v>
      </c>
    </row>
    <row r="33" spans="2:29" ht="15" customHeight="1">
      <c r="B33" s="276" t="s">
        <v>237</v>
      </c>
      <c r="C33" s="15">
        <f t="shared" si="6"/>
        <v>0</v>
      </c>
      <c r="D33" s="15">
        <f t="shared" si="7"/>
        <v>0</v>
      </c>
      <c r="E33" s="15">
        <f t="shared" si="8"/>
        <v>0</v>
      </c>
      <c r="F33" s="271"/>
      <c r="G33" s="114"/>
      <c r="H33" s="114"/>
      <c r="I33" s="15">
        <f t="shared" si="9"/>
        <v>0</v>
      </c>
      <c r="J33" s="15">
        <f t="shared" si="9"/>
        <v>0</v>
      </c>
      <c r="K33" s="114"/>
      <c r="L33" s="16"/>
      <c r="M33" s="114"/>
      <c r="N33" s="114"/>
      <c r="O33" s="114"/>
      <c r="P33" s="114"/>
      <c r="Q33" s="114"/>
      <c r="R33" s="24"/>
      <c r="S33" s="24"/>
      <c r="T33" s="115" t="str">
        <f t="shared" si="10"/>
        <v>OK</v>
      </c>
      <c r="U33" s="14"/>
      <c r="X33" s="6"/>
      <c r="AB33" s="278" t="s">
        <v>238</v>
      </c>
      <c r="AC33" s="278" t="s">
        <v>276</v>
      </c>
    </row>
    <row r="34" spans="2:29" ht="15" customHeight="1">
      <c r="B34" s="276" t="s">
        <v>240</v>
      </c>
      <c r="C34" s="15">
        <f t="shared" si="6"/>
        <v>0</v>
      </c>
      <c r="D34" s="15">
        <f t="shared" si="7"/>
        <v>0</v>
      </c>
      <c r="E34" s="15">
        <f t="shared" si="8"/>
        <v>0</v>
      </c>
      <c r="F34" s="271"/>
      <c r="G34" s="114"/>
      <c r="H34" s="114"/>
      <c r="I34" s="15">
        <f t="shared" si="9"/>
        <v>0</v>
      </c>
      <c r="J34" s="15">
        <f t="shared" si="9"/>
        <v>0</v>
      </c>
      <c r="K34" s="114"/>
      <c r="L34" s="16"/>
      <c r="M34" s="114"/>
      <c r="N34" s="114"/>
      <c r="O34" s="114"/>
      <c r="P34" s="114"/>
      <c r="Q34" s="114"/>
      <c r="R34" s="24"/>
      <c r="S34" s="24"/>
      <c r="T34" s="115" t="str">
        <f t="shared" si="10"/>
        <v>OK</v>
      </c>
      <c r="U34" s="14"/>
      <c r="X34" s="6"/>
      <c r="AB34" s="278" t="s">
        <v>241</v>
      </c>
      <c r="AC34" s="278" t="s">
        <v>277</v>
      </c>
    </row>
    <row r="35" spans="2:29" ht="15" customHeight="1">
      <c r="B35" s="279" t="s">
        <v>243</v>
      </c>
      <c r="C35" s="15">
        <f>+C36+C37</f>
        <v>0</v>
      </c>
      <c r="D35" s="15">
        <f>+D36+D37</f>
        <v>0</v>
      </c>
      <c r="E35" s="15">
        <f>+E36+E37</f>
        <v>0</v>
      </c>
      <c r="F35" s="271"/>
      <c r="G35" s="15">
        <f>+G36+G37</f>
        <v>0</v>
      </c>
      <c r="H35" s="15">
        <f>+H36+H37</f>
        <v>0</v>
      </c>
      <c r="I35" s="15">
        <f>+I36+I37</f>
        <v>0</v>
      </c>
      <c r="J35" s="15">
        <f>+J36+J37</f>
        <v>0</v>
      </c>
      <c r="K35" s="15">
        <f>+K36+K37</f>
        <v>0</v>
      </c>
      <c r="L35" s="16"/>
      <c r="M35" s="15">
        <f>+M36+M37</f>
        <v>0</v>
      </c>
      <c r="N35" s="15">
        <f>+N36+N37</f>
        <v>0</v>
      </c>
      <c r="O35" s="15">
        <f>+O36+O37</f>
        <v>0</v>
      </c>
      <c r="P35" s="15">
        <f>+P36+P37</f>
        <v>0</v>
      </c>
      <c r="Q35" s="15">
        <f>+Q36+Q37</f>
        <v>0</v>
      </c>
      <c r="R35" s="24"/>
      <c r="S35" s="24"/>
      <c r="T35" s="116"/>
      <c r="U35" s="117"/>
      <c r="X35" s="6"/>
      <c r="AB35" s="278" t="s">
        <v>244</v>
      </c>
      <c r="AC35" s="278" t="s">
        <v>223</v>
      </c>
    </row>
    <row r="36" spans="2:29" ht="15" customHeight="1">
      <c r="B36" s="280" t="s">
        <v>245</v>
      </c>
      <c r="C36" s="18">
        <f>SUM(G36:K36)</f>
        <v>0</v>
      </c>
      <c r="D36" s="18">
        <f>C36-E36</f>
        <v>0</v>
      </c>
      <c r="E36" s="18">
        <f>SUM(M36:Q36)</f>
        <v>0</v>
      </c>
      <c r="F36" s="271"/>
      <c r="G36" s="114"/>
      <c r="H36" s="114"/>
      <c r="I36" s="15">
        <f>O36</f>
        <v>0</v>
      </c>
      <c r="J36" s="15">
        <f>P36</f>
        <v>0</v>
      </c>
      <c r="K36" s="114"/>
      <c r="L36" s="17"/>
      <c r="M36" s="114"/>
      <c r="N36" s="114"/>
      <c r="O36" s="114"/>
      <c r="P36" s="114"/>
      <c r="Q36" s="114"/>
      <c r="R36" s="19"/>
      <c r="S36" s="19"/>
      <c r="T36" s="115" t="str">
        <f>IF(AND(D36&gt;=0,G36-M36&gt;=0,H36-N36&gt;=0),"OK","Please explain =&gt;")</f>
        <v>OK</v>
      </c>
      <c r="U36" s="14"/>
      <c r="X36" s="6"/>
      <c r="AB36" s="278" t="s">
        <v>246</v>
      </c>
      <c r="AC36" s="278" t="s">
        <v>278</v>
      </c>
    </row>
    <row r="37" spans="2:29" ht="15" customHeight="1">
      <c r="B37" s="280" t="s">
        <v>248</v>
      </c>
      <c r="C37" s="18">
        <f>SUM(G37:K37)</f>
        <v>0</v>
      </c>
      <c r="D37" s="18">
        <f>C37-E37</f>
        <v>0</v>
      </c>
      <c r="E37" s="18">
        <f>SUM(M37:Q37)</f>
        <v>0</v>
      </c>
      <c r="F37" s="271"/>
      <c r="G37" s="114"/>
      <c r="H37" s="114"/>
      <c r="I37" s="15">
        <f>O37</f>
        <v>0</v>
      </c>
      <c r="J37" s="15">
        <f>P37</f>
        <v>0</v>
      </c>
      <c r="K37" s="114"/>
      <c r="L37" s="16"/>
      <c r="M37" s="114"/>
      <c r="N37" s="114"/>
      <c r="O37" s="114"/>
      <c r="P37" s="114"/>
      <c r="Q37" s="114"/>
      <c r="R37" s="24"/>
      <c r="S37" s="24"/>
      <c r="T37" s="115" t="str">
        <f>IF(AND(D37&gt;=0,G37-M37&gt;=0,H37-N37&gt;=0),"OK","Please explain =&gt;")</f>
        <v>OK</v>
      </c>
      <c r="U37" s="14"/>
      <c r="X37" s="6"/>
      <c r="AB37" s="278" t="s">
        <v>249</v>
      </c>
      <c r="AC37" s="278" t="s">
        <v>279</v>
      </c>
    </row>
    <row r="38" spans="2:29" ht="15" customHeight="1">
      <c r="B38" s="279" t="s">
        <v>251</v>
      </c>
      <c r="C38" s="15">
        <f>+C39+C40</f>
        <v>0</v>
      </c>
      <c r="D38" s="15">
        <f>+D39+D40</f>
        <v>0</v>
      </c>
      <c r="E38" s="15">
        <f>+E39+E40</f>
        <v>0</v>
      </c>
      <c r="F38" s="271"/>
      <c r="G38" s="15">
        <f>+G39+G40</f>
        <v>0</v>
      </c>
      <c r="H38" s="15">
        <f>+H39+H40</f>
        <v>0</v>
      </c>
      <c r="I38" s="15">
        <f>+I39+I40</f>
        <v>0</v>
      </c>
      <c r="J38" s="15">
        <f>+J39+J40</f>
        <v>0</v>
      </c>
      <c r="K38" s="15">
        <f>+K39+K40</f>
        <v>0</v>
      </c>
      <c r="L38" s="16"/>
      <c r="M38" s="15">
        <f>+M39+M40</f>
        <v>0</v>
      </c>
      <c r="N38" s="15">
        <f>+N39+N40</f>
        <v>0</v>
      </c>
      <c r="O38" s="15">
        <f>+O39+O40</f>
        <v>0</v>
      </c>
      <c r="P38" s="15">
        <f>+P39+P40</f>
        <v>0</v>
      </c>
      <c r="Q38" s="15">
        <f>+Q39+Q40</f>
        <v>0</v>
      </c>
      <c r="R38" s="24"/>
      <c r="S38" s="24"/>
      <c r="T38" s="116"/>
      <c r="U38" s="117"/>
      <c r="X38" s="6"/>
      <c r="AB38" s="278" t="s">
        <v>244</v>
      </c>
      <c r="AC38" s="278" t="s">
        <v>280</v>
      </c>
    </row>
    <row r="39" spans="2:29" ht="15" customHeight="1">
      <c r="B39" s="280" t="s">
        <v>253</v>
      </c>
      <c r="C39" s="18">
        <f>SUM(G39:K39)</f>
        <v>0</v>
      </c>
      <c r="D39" s="18">
        <f>C39-E39</f>
        <v>0</v>
      </c>
      <c r="E39" s="18">
        <f>SUM(M39:Q39)</f>
        <v>0</v>
      </c>
      <c r="F39" s="271"/>
      <c r="G39" s="114"/>
      <c r="H39" s="114"/>
      <c r="I39" s="15">
        <f>O39</f>
        <v>0</v>
      </c>
      <c r="J39" s="15">
        <f>P39</f>
        <v>0</v>
      </c>
      <c r="K39" s="114"/>
      <c r="L39" s="17"/>
      <c r="M39" s="114"/>
      <c r="N39" s="114"/>
      <c r="O39" s="114"/>
      <c r="P39" s="114"/>
      <c r="Q39" s="114"/>
      <c r="R39" s="19"/>
      <c r="S39" s="19"/>
      <c r="T39" s="115" t="str">
        <f>IF(AND(D39&gt;=0,G39-M39&gt;=0,H39-N39&gt;=0),"OK","Please explain =&gt;")</f>
        <v>OK</v>
      </c>
      <c r="U39" s="14"/>
      <c r="X39" s="6"/>
      <c r="AB39" s="278" t="s">
        <v>254</v>
      </c>
      <c r="AC39" s="278" t="s">
        <v>281</v>
      </c>
    </row>
    <row r="40" spans="2:29" ht="15" customHeight="1">
      <c r="B40" s="280" t="s">
        <v>256</v>
      </c>
      <c r="C40" s="18">
        <f>SUM(G40:K40)</f>
        <v>0</v>
      </c>
      <c r="D40" s="18">
        <f>C40-E40</f>
        <v>0</v>
      </c>
      <c r="E40" s="18">
        <f>SUM(M40:Q40)</f>
        <v>0</v>
      </c>
      <c r="F40" s="271"/>
      <c r="G40" s="114"/>
      <c r="H40" s="114"/>
      <c r="I40" s="15">
        <f>O40</f>
        <v>0</v>
      </c>
      <c r="J40" s="15">
        <f>P40</f>
        <v>0</v>
      </c>
      <c r="K40" s="114"/>
      <c r="L40" s="16"/>
      <c r="M40" s="114"/>
      <c r="N40" s="114"/>
      <c r="O40" s="114"/>
      <c r="P40" s="114"/>
      <c r="Q40" s="114"/>
      <c r="R40" s="24"/>
      <c r="S40" s="24"/>
      <c r="T40" s="115" t="str">
        <f>IF(AND(D40&gt;=0,G40-M40&gt;=0,H40-N40&gt;=0),"OK","Please explain =&gt;")</f>
        <v>OK</v>
      </c>
      <c r="U40" s="14"/>
      <c r="X40" s="6"/>
      <c r="AB40" s="278" t="s">
        <v>257</v>
      </c>
      <c r="AC40" s="278" t="s">
        <v>282</v>
      </c>
    </row>
    <row r="41" spans="2:29" ht="15" customHeight="1">
      <c r="B41" s="279" t="s">
        <v>259</v>
      </c>
      <c r="C41" s="15">
        <f>+C42+C43+C44</f>
        <v>0</v>
      </c>
      <c r="D41" s="15">
        <f>+D42+D43+D44</f>
        <v>0</v>
      </c>
      <c r="E41" s="15">
        <f>+E42+E43+E44</f>
        <v>0</v>
      </c>
      <c r="F41" s="281"/>
      <c r="G41" s="15">
        <f>+G42+G43+G44</f>
        <v>0</v>
      </c>
      <c r="H41" s="15">
        <f>+H42+H43+H44</f>
        <v>0</v>
      </c>
      <c r="I41" s="15">
        <f>+I42+I43+I44</f>
        <v>0</v>
      </c>
      <c r="J41" s="15">
        <f>+J42+J43+J44</f>
        <v>0</v>
      </c>
      <c r="K41" s="15">
        <f>+K42+K43+K44</f>
        <v>0</v>
      </c>
      <c r="L41" s="20"/>
      <c r="M41" s="15">
        <f>+M42+M43+M44</f>
        <v>0</v>
      </c>
      <c r="N41" s="15">
        <f>+N42+N43+N44</f>
        <v>0</v>
      </c>
      <c r="O41" s="15">
        <f>+O42+O43+O44</f>
        <v>0</v>
      </c>
      <c r="P41" s="15">
        <f>+P42+P43+P44</f>
        <v>0</v>
      </c>
      <c r="Q41" s="15">
        <f>+Q42+Q43+Q44</f>
        <v>0</v>
      </c>
      <c r="R41" s="118"/>
      <c r="S41" s="118"/>
      <c r="T41" s="116"/>
      <c r="U41" s="117"/>
      <c r="X41" s="6"/>
      <c r="AB41" s="278" t="s">
        <v>283</v>
      </c>
      <c r="AC41" s="278" t="s">
        <v>284</v>
      </c>
    </row>
    <row r="42" spans="2:29" ht="15" customHeight="1">
      <c r="B42" s="280" t="s">
        <v>262</v>
      </c>
      <c r="C42" s="18">
        <f>SUM(G42:K42)</f>
        <v>0</v>
      </c>
      <c r="D42" s="18">
        <f>C42-E42</f>
        <v>0</v>
      </c>
      <c r="E42" s="18">
        <f>SUM(M42:Q42)</f>
        <v>0</v>
      </c>
      <c r="F42" s="281"/>
      <c r="G42" s="114"/>
      <c r="H42" s="114"/>
      <c r="I42" s="15">
        <f t="shared" ref="I42:J44" si="11">O42</f>
        <v>0</v>
      </c>
      <c r="J42" s="15">
        <f t="shared" si="11"/>
        <v>0</v>
      </c>
      <c r="K42" s="114"/>
      <c r="L42" s="22"/>
      <c r="M42" s="114"/>
      <c r="N42" s="114"/>
      <c r="O42" s="114"/>
      <c r="P42" s="114"/>
      <c r="Q42" s="114"/>
      <c r="R42" s="23"/>
      <c r="S42" s="23"/>
      <c r="T42" s="115" t="str">
        <f>IF(AND(D42&gt;=0,G42-M42&gt;=0,H42-N42&gt;=0),"OK","Please explain =&gt;")</f>
        <v>OK</v>
      </c>
      <c r="U42" s="14"/>
      <c r="X42" s="6"/>
      <c r="AB42" s="278" t="s">
        <v>263</v>
      </c>
      <c r="AC42" s="278" t="s">
        <v>285</v>
      </c>
    </row>
    <row r="43" spans="2:29" ht="15" customHeight="1">
      <c r="B43" s="280" t="s">
        <v>265</v>
      </c>
      <c r="C43" s="18">
        <f>SUM(G43:K43)</f>
        <v>0</v>
      </c>
      <c r="D43" s="18">
        <f>C43-E43</f>
        <v>0</v>
      </c>
      <c r="E43" s="18">
        <f>SUM(M43:Q43)</f>
        <v>0</v>
      </c>
      <c r="F43" s="281"/>
      <c r="G43" s="114"/>
      <c r="H43" s="114"/>
      <c r="I43" s="15">
        <f t="shared" si="11"/>
        <v>0</v>
      </c>
      <c r="J43" s="15">
        <f t="shared" si="11"/>
        <v>0</v>
      </c>
      <c r="K43" s="114"/>
      <c r="L43" s="22"/>
      <c r="M43" s="114"/>
      <c r="N43" s="114"/>
      <c r="O43" s="114"/>
      <c r="P43" s="114"/>
      <c r="Q43" s="114"/>
      <c r="R43" s="23"/>
      <c r="S43" s="23"/>
      <c r="T43" s="115" t="str">
        <f>IF(AND(D43&gt;=0,G43-M43&gt;=0,H43-N43&gt;=0),"OK","Please explain =&gt;")</f>
        <v>OK</v>
      </c>
      <c r="U43" s="14"/>
      <c r="X43" s="6"/>
      <c r="AB43" s="278" t="s">
        <v>266</v>
      </c>
      <c r="AC43" s="278" t="s">
        <v>286</v>
      </c>
    </row>
    <row r="44" spans="2:29" ht="15" customHeight="1">
      <c r="B44" s="280" t="s">
        <v>268</v>
      </c>
      <c r="C44" s="18">
        <f>SUM(G44:K44)</f>
        <v>0</v>
      </c>
      <c r="D44" s="18">
        <f>C44-E44</f>
        <v>0</v>
      </c>
      <c r="E44" s="18">
        <f>SUM(M44:Q44)</f>
        <v>0</v>
      </c>
      <c r="F44" s="281"/>
      <c r="G44" s="114"/>
      <c r="H44" s="114"/>
      <c r="I44" s="15">
        <f t="shared" si="11"/>
        <v>0</v>
      </c>
      <c r="J44" s="15">
        <f t="shared" si="11"/>
        <v>0</v>
      </c>
      <c r="K44" s="114"/>
      <c r="L44" s="20"/>
      <c r="M44" s="114"/>
      <c r="N44" s="114"/>
      <c r="O44" s="114"/>
      <c r="P44" s="114"/>
      <c r="Q44" s="114"/>
      <c r="R44" s="118"/>
      <c r="S44" s="118"/>
      <c r="T44" s="115" t="str">
        <f>IF(AND(D44&gt;=0,G44-M44&gt;=0,H44-N44&gt;=0),"OK","Please explain =&gt;")</f>
        <v>OK</v>
      </c>
      <c r="U44" s="14"/>
      <c r="X44" s="6"/>
      <c r="AB44" s="278" t="s">
        <v>269</v>
      </c>
      <c r="AC44" s="278" t="s">
        <v>287</v>
      </c>
    </row>
    <row r="45" spans="2:29" ht="15" customHeight="1">
      <c r="B45" s="282" t="s">
        <v>288</v>
      </c>
      <c r="C45" s="15">
        <f>SUM(C46,C60,C74,C85,C96,C110,C124,C135)</f>
        <v>0</v>
      </c>
      <c r="D45" s="15">
        <f>SUM(D46,D60,D74,D85,D96,D110,D124,D135)</f>
        <v>0</v>
      </c>
      <c r="E45" s="15">
        <f>SUM(E46,E60,E74,E85,E96,E110,E124,E135)</f>
        <v>0</v>
      </c>
      <c r="F45" s="271"/>
      <c r="G45" s="15">
        <f>SUM(G46,G60,G74,G85,G96,G110,G124,G135)</f>
        <v>0</v>
      </c>
      <c r="H45" s="15">
        <f>SUM(H46,H60,H74,H85,H96,H110,H124,H135)</f>
        <v>0</v>
      </c>
      <c r="I45" s="15">
        <f>SUM(I46,I60,I74,I85,I96,I110,I124,I135)</f>
        <v>0</v>
      </c>
      <c r="J45" s="15">
        <f>SUM(J46,J60,J74,J85,J96,J110,J124,J135)</f>
        <v>0</v>
      </c>
      <c r="K45" s="15">
        <f>SUM(K46,K60,K74,K85,K96,K110,K124,K135)</f>
        <v>0</v>
      </c>
      <c r="L45" s="16"/>
      <c r="M45" s="15">
        <f>SUM(M46,M60,M74,M85,M96,M110,M124,M135)</f>
        <v>0</v>
      </c>
      <c r="N45" s="15">
        <f>SUM(N46,N60,N74,N85,N96,N110,N124,N135)</f>
        <v>0</v>
      </c>
      <c r="O45" s="15">
        <f>SUM(O46,O60,O74,O85,O96,O110,O124,O135)</f>
        <v>0</v>
      </c>
      <c r="P45" s="15">
        <f>SUM(P46,P60,P74,P85,P96,P110,P124,P135)</f>
        <v>0</v>
      </c>
      <c r="Q45" s="15">
        <f>SUM(Q46,Q60,Q74,Q85,Q96,Q110,Q124,Q135)</f>
        <v>0</v>
      </c>
      <c r="R45" s="24"/>
      <c r="S45" s="24"/>
      <c r="T45" s="116"/>
      <c r="U45" s="117"/>
      <c r="X45" s="6"/>
      <c r="AB45" s="278" t="s">
        <v>223</v>
      </c>
      <c r="AC45" s="278" t="s">
        <v>289</v>
      </c>
    </row>
    <row r="46" spans="2:29" ht="15" customHeight="1">
      <c r="B46" s="275" t="s">
        <v>290</v>
      </c>
      <c r="C46" s="15">
        <f>+SUM(C47:C49,C53:C56)</f>
        <v>0</v>
      </c>
      <c r="D46" s="15">
        <f>+SUM(D47:D49,D53:D56)</f>
        <v>0</v>
      </c>
      <c r="E46" s="15">
        <f>+SUM(E47:E49,E53:E56)</f>
        <v>0</v>
      </c>
      <c r="F46" s="271"/>
      <c r="G46" s="15">
        <f>+SUM(G47:G49,G53:G56)</f>
        <v>0</v>
      </c>
      <c r="H46" s="15">
        <f>+SUM(H47:H49,H53:H56)</f>
        <v>0</v>
      </c>
      <c r="I46" s="15">
        <f>+SUM(I47:I49,I53:I56)</f>
        <v>0</v>
      </c>
      <c r="J46" s="15">
        <f>+SUM(J47:J49,J53:J56)</f>
        <v>0</v>
      </c>
      <c r="K46" s="15">
        <f>+SUM(K47:K49,K53:K56)</f>
        <v>0</v>
      </c>
      <c r="L46" s="16"/>
      <c r="M46" s="15">
        <f>+SUM(M47:M49,M53:M56)</f>
        <v>0</v>
      </c>
      <c r="N46" s="15">
        <f>+SUM(N47:N49,N53:N56)</f>
        <v>0</v>
      </c>
      <c r="O46" s="15">
        <f>+SUM(O47:O49,O53:O56)</f>
        <v>0</v>
      </c>
      <c r="P46" s="15">
        <f>+SUM(P47:P49,P53:P56)</f>
        <v>0</v>
      </c>
      <c r="Q46" s="15">
        <f>+SUM(Q47:Q49,Q53:Q56)</f>
        <v>0</v>
      </c>
      <c r="R46" s="24"/>
      <c r="S46" s="24"/>
      <c r="T46" s="116"/>
      <c r="U46" s="117"/>
      <c r="X46" s="6"/>
      <c r="AB46" s="278" t="s">
        <v>244</v>
      </c>
      <c r="AC46" s="278" t="s">
        <v>252</v>
      </c>
    </row>
    <row r="47" spans="2:29" ht="15" customHeight="1">
      <c r="B47" s="276" t="s">
        <v>225</v>
      </c>
      <c r="C47" s="15">
        <f>SUM(G47:K47)</f>
        <v>0</v>
      </c>
      <c r="D47" s="15">
        <f>C47-E47</f>
        <v>0</v>
      </c>
      <c r="E47" s="15">
        <f>SUM(M47:Q47)</f>
        <v>0</v>
      </c>
      <c r="F47" s="271"/>
      <c r="G47" s="114"/>
      <c r="H47" s="114"/>
      <c r="I47" s="15">
        <f>O47</f>
        <v>0</v>
      </c>
      <c r="J47" s="15">
        <f>P47</f>
        <v>0</v>
      </c>
      <c r="K47" s="114"/>
      <c r="L47" s="16"/>
      <c r="M47" s="114"/>
      <c r="N47" s="114"/>
      <c r="O47" s="114"/>
      <c r="P47" s="114"/>
      <c r="Q47" s="114"/>
      <c r="R47" s="24"/>
      <c r="S47" s="24"/>
      <c r="T47" s="115" t="str">
        <f>IF(AND(D47&gt;=0,G47-M47&gt;=0,H47-N47&gt;=0),"OK","Please explain =&gt;")</f>
        <v>OK</v>
      </c>
      <c r="U47" s="14"/>
      <c r="X47" s="6"/>
      <c r="AB47" s="278" t="s">
        <v>291</v>
      </c>
      <c r="AC47" s="278" t="s">
        <v>292</v>
      </c>
    </row>
    <row r="48" spans="2:29" ht="15" customHeight="1">
      <c r="B48" s="276" t="s">
        <v>228</v>
      </c>
      <c r="C48" s="15">
        <f>SUM(G48:K48)</f>
        <v>0</v>
      </c>
      <c r="D48" s="15">
        <f>C48-E48</f>
        <v>0</v>
      </c>
      <c r="E48" s="15">
        <f>SUM(M48:Q48)</f>
        <v>0</v>
      </c>
      <c r="F48" s="271"/>
      <c r="G48" s="114"/>
      <c r="H48" s="114"/>
      <c r="I48" s="15">
        <f>O48</f>
        <v>0</v>
      </c>
      <c r="J48" s="15">
        <f>P48</f>
        <v>0</v>
      </c>
      <c r="K48" s="114"/>
      <c r="L48" s="16"/>
      <c r="M48" s="114"/>
      <c r="N48" s="114"/>
      <c r="O48" s="114"/>
      <c r="P48" s="114"/>
      <c r="Q48" s="114"/>
      <c r="R48" s="24"/>
      <c r="S48" s="24"/>
      <c r="T48" s="115" t="str">
        <f>IF(AND(D48&gt;=0,G48-M48&gt;=0,H48-N48&gt;=0),"OK","Please explain =&gt;")</f>
        <v>OK</v>
      </c>
      <c r="U48" s="14"/>
      <c r="X48" s="6"/>
      <c r="AB48" s="278" t="s">
        <v>293</v>
      </c>
      <c r="AC48" s="278" t="s">
        <v>294</v>
      </c>
    </row>
    <row r="49" spans="2:29" ht="15" customHeight="1">
      <c r="B49" s="276" t="s">
        <v>295</v>
      </c>
      <c r="C49" s="15">
        <f>SUM(C50:C52)</f>
        <v>0</v>
      </c>
      <c r="D49" s="15">
        <f>SUM(D50:D52)</f>
        <v>0</v>
      </c>
      <c r="E49" s="15">
        <f>SUM(E50:E52)</f>
        <v>0</v>
      </c>
      <c r="F49" s="271"/>
      <c r="G49" s="15">
        <f>SUM(G50:G52)</f>
        <v>0</v>
      </c>
      <c r="H49" s="15">
        <f>SUM(H50:H52)</f>
        <v>0</v>
      </c>
      <c r="I49" s="15">
        <f>SUM(I50:I52)</f>
        <v>0</v>
      </c>
      <c r="J49" s="15">
        <f>SUM(J50:J52)</f>
        <v>0</v>
      </c>
      <c r="K49" s="15">
        <f>SUM(K50:K52)</f>
        <v>0</v>
      </c>
      <c r="L49" s="16"/>
      <c r="M49" s="15">
        <f>SUM(M50:M52)</f>
        <v>0</v>
      </c>
      <c r="N49" s="15">
        <f>SUM(N50:N52)</f>
        <v>0</v>
      </c>
      <c r="O49" s="15">
        <f>SUM(O50:O52)</f>
        <v>0</v>
      </c>
      <c r="P49" s="15">
        <f>SUM(P50:P52)</f>
        <v>0</v>
      </c>
      <c r="Q49" s="15">
        <f>SUM(Q50:Q52)</f>
        <v>0</v>
      </c>
      <c r="R49" s="24"/>
      <c r="S49" s="24"/>
      <c r="T49" s="116"/>
      <c r="U49" s="117"/>
      <c r="X49" s="6"/>
      <c r="AB49" s="278" t="s">
        <v>244</v>
      </c>
      <c r="AC49" s="278" t="s">
        <v>252</v>
      </c>
    </row>
    <row r="50" spans="2:29" ht="15" customHeight="1">
      <c r="B50" s="283" t="s">
        <v>231</v>
      </c>
      <c r="C50" s="18">
        <f t="shared" ref="C50:C55" si="12">SUM(G50:K50)</f>
        <v>0</v>
      </c>
      <c r="D50" s="18">
        <f t="shared" ref="D50:D55" si="13">C50-E50</f>
        <v>0</v>
      </c>
      <c r="E50" s="18">
        <f t="shared" ref="E50:E55" si="14">SUM(M50:Q50)</f>
        <v>0</v>
      </c>
      <c r="F50" s="271"/>
      <c r="G50" s="114"/>
      <c r="H50" s="114"/>
      <c r="I50" s="15">
        <f t="shared" ref="I50:J55" si="15">O50</f>
        <v>0</v>
      </c>
      <c r="J50" s="15">
        <f t="shared" si="15"/>
        <v>0</v>
      </c>
      <c r="K50" s="114"/>
      <c r="L50" s="16"/>
      <c r="M50" s="114"/>
      <c r="N50" s="114"/>
      <c r="O50" s="114"/>
      <c r="P50" s="114"/>
      <c r="Q50" s="114"/>
      <c r="R50" s="24"/>
      <c r="S50" s="24"/>
      <c r="T50" s="115" t="str">
        <f t="shared" ref="T50:T55" si="16">IF(AND(D50&gt;=0,G50-M50&gt;=0,H50-N50&gt;=0),"OK","Please explain =&gt;")</f>
        <v>OK</v>
      </c>
      <c r="U50" s="14"/>
      <c r="X50" s="6"/>
      <c r="AB50" s="278" t="s">
        <v>296</v>
      </c>
      <c r="AC50" s="278" t="s">
        <v>297</v>
      </c>
    </row>
    <row r="51" spans="2:29" ht="15" customHeight="1">
      <c r="B51" s="283" t="s">
        <v>234</v>
      </c>
      <c r="C51" s="18">
        <f t="shared" si="12"/>
        <v>0</v>
      </c>
      <c r="D51" s="18">
        <f t="shared" si="13"/>
        <v>0</v>
      </c>
      <c r="E51" s="18">
        <f t="shared" si="14"/>
        <v>0</v>
      </c>
      <c r="F51" s="271"/>
      <c r="G51" s="114"/>
      <c r="H51" s="114"/>
      <c r="I51" s="15">
        <f t="shared" si="15"/>
        <v>0</v>
      </c>
      <c r="J51" s="15">
        <f t="shared" si="15"/>
        <v>0</v>
      </c>
      <c r="K51" s="114"/>
      <c r="L51" s="16"/>
      <c r="M51" s="114"/>
      <c r="N51" s="114"/>
      <c r="O51" s="114"/>
      <c r="P51" s="114"/>
      <c r="Q51" s="114"/>
      <c r="R51" s="24"/>
      <c r="S51" s="24"/>
      <c r="T51" s="115" t="str">
        <f t="shared" si="16"/>
        <v>OK</v>
      </c>
      <c r="U51" s="14"/>
      <c r="X51" s="6"/>
      <c r="AB51" s="278" t="s">
        <v>298</v>
      </c>
      <c r="AC51" s="278" t="s">
        <v>299</v>
      </c>
    </row>
    <row r="52" spans="2:29" ht="15" customHeight="1">
      <c r="B52" s="283" t="s">
        <v>237</v>
      </c>
      <c r="C52" s="18">
        <f t="shared" si="12"/>
        <v>0</v>
      </c>
      <c r="D52" s="18">
        <f t="shared" si="13"/>
        <v>0</v>
      </c>
      <c r="E52" s="18">
        <f t="shared" si="14"/>
        <v>0</v>
      </c>
      <c r="F52" s="271"/>
      <c r="G52" s="114"/>
      <c r="H52" s="114"/>
      <c r="I52" s="15">
        <f t="shared" si="15"/>
        <v>0</v>
      </c>
      <c r="J52" s="15">
        <f t="shared" si="15"/>
        <v>0</v>
      </c>
      <c r="K52" s="114"/>
      <c r="L52" s="16"/>
      <c r="M52" s="114"/>
      <c r="N52" s="114"/>
      <c r="O52" s="114"/>
      <c r="P52" s="114"/>
      <c r="Q52" s="114"/>
      <c r="R52" s="24"/>
      <c r="S52" s="24"/>
      <c r="T52" s="115" t="str">
        <f t="shared" si="16"/>
        <v>OK</v>
      </c>
      <c r="U52" s="14"/>
      <c r="X52" s="6"/>
      <c r="AB52" s="278" t="s">
        <v>300</v>
      </c>
      <c r="AC52" s="278" t="s">
        <v>301</v>
      </c>
    </row>
    <row r="53" spans="2:29" ht="15" customHeight="1">
      <c r="B53" s="276" t="s">
        <v>240</v>
      </c>
      <c r="C53" s="15">
        <f t="shared" si="12"/>
        <v>0</v>
      </c>
      <c r="D53" s="15">
        <f t="shared" si="13"/>
        <v>0</v>
      </c>
      <c r="E53" s="15">
        <f t="shared" si="14"/>
        <v>0</v>
      </c>
      <c r="F53" s="271"/>
      <c r="G53" s="114"/>
      <c r="H53" s="114"/>
      <c r="I53" s="15">
        <f t="shared" si="15"/>
        <v>0</v>
      </c>
      <c r="J53" s="15">
        <f t="shared" si="15"/>
        <v>0</v>
      </c>
      <c r="K53" s="114"/>
      <c r="L53" s="16"/>
      <c r="M53" s="114"/>
      <c r="N53" s="114"/>
      <c r="O53" s="114"/>
      <c r="P53" s="114"/>
      <c r="Q53" s="114"/>
      <c r="R53" s="24"/>
      <c r="S53" s="24"/>
      <c r="T53" s="115" t="str">
        <f t="shared" si="16"/>
        <v>OK</v>
      </c>
      <c r="U53" s="14"/>
      <c r="X53" s="6"/>
      <c r="AB53" s="278" t="s">
        <v>302</v>
      </c>
      <c r="AC53" s="278" t="s">
        <v>303</v>
      </c>
    </row>
    <row r="54" spans="2:29" ht="15" customHeight="1">
      <c r="B54" s="276" t="s">
        <v>243</v>
      </c>
      <c r="C54" s="15">
        <f t="shared" si="12"/>
        <v>0</v>
      </c>
      <c r="D54" s="15">
        <f t="shared" si="13"/>
        <v>0</v>
      </c>
      <c r="E54" s="15">
        <f t="shared" si="14"/>
        <v>0</v>
      </c>
      <c r="F54" s="271"/>
      <c r="G54" s="114"/>
      <c r="H54" s="114"/>
      <c r="I54" s="15">
        <f t="shared" si="15"/>
        <v>0</v>
      </c>
      <c r="J54" s="15">
        <f t="shared" si="15"/>
        <v>0</v>
      </c>
      <c r="K54" s="114"/>
      <c r="L54" s="16"/>
      <c r="M54" s="114"/>
      <c r="N54" s="114"/>
      <c r="O54" s="114"/>
      <c r="P54" s="114"/>
      <c r="Q54" s="114"/>
      <c r="R54" s="24"/>
      <c r="S54" s="24"/>
      <c r="T54" s="115" t="str">
        <f t="shared" si="16"/>
        <v>OK</v>
      </c>
      <c r="U54" s="14"/>
      <c r="X54" s="6"/>
      <c r="AB54" s="278" t="s">
        <v>304</v>
      </c>
      <c r="AC54" s="278" t="s">
        <v>305</v>
      </c>
    </row>
    <row r="55" spans="2:29" ht="15" customHeight="1">
      <c r="B55" s="276" t="s">
        <v>251</v>
      </c>
      <c r="C55" s="15">
        <f t="shared" si="12"/>
        <v>0</v>
      </c>
      <c r="D55" s="15">
        <f t="shared" si="13"/>
        <v>0</v>
      </c>
      <c r="E55" s="15">
        <f t="shared" si="14"/>
        <v>0</v>
      </c>
      <c r="F55" s="271"/>
      <c r="G55" s="114"/>
      <c r="H55" s="114"/>
      <c r="I55" s="15">
        <f t="shared" si="15"/>
        <v>0</v>
      </c>
      <c r="J55" s="15">
        <f t="shared" si="15"/>
        <v>0</v>
      </c>
      <c r="K55" s="114"/>
      <c r="L55" s="16"/>
      <c r="M55" s="114"/>
      <c r="N55" s="114"/>
      <c r="O55" s="114"/>
      <c r="P55" s="114"/>
      <c r="Q55" s="114"/>
      <c r="R55" s="24"/>
      <c r="S55" s="24"/>
      <c r="T55" s="115" t="str">
        <f t="shared" si="16"/>
        <v>OK</v>
      </c>
      <c r="U55" s="14"/>
      <c r="X55" s="6"/>
      <c r="AB55" s="278" t="s">
        <v>306</v>
      </c>
      <c r="AC55" s="278" t="s">
        <v>307</v>
      </c>
    </row>
    <row r="56" spans="2:29" ht="15" customHeight="1">
      <c r="B56" s="279" t="s">
        <v>259</v>
      </c>
      <c r="C56" s="15">
        <f>+C57+C58+C59</f>
        <v>0</v>
      </c>
      <c r="D56" s="15">
        <f>+D57+D58+D59</f>
        <v>0</v>
      </c>
      <c r="E56" s="15">
        <f>+E57+E58+E59</f>
        <v>0</v>
      </c>
      <c r="F56" s="281"/>
      <c r="G56" s="15">
        <f>+G57+G58+G59</f>
        <v>0</v>
      </c>
      <c r="H56" s="15">
        <f>+H57+H58+H59</f>
        <v>0</v>
      </c>
      <c r="I56" s="15">
        <f>+I57+I58+I59</f>
        <v>0</v>
      </c>
      <c r="J56" s="15">
        <f>+J57+J58+J59</f>
        <v>0</v>
      </c>
      <c r="K56" s="15">
        <f>+K57+K58+K59</f>
        <v>0</v>
      </c>
      <c r="L56" s="20"/>
      <c r="M56" s="15">
        <f>+M57+M58+M59</f>
        <v>0</v>
      </c>
      <c r="N56" s="15">
        <f>+N57+N58+N59</f>
        <v>0</v>
      </c>
      <c r="O56" s="15">
        <f>+O57+O58+O59</f>
        <v>0</v>
      </c>
      <c r="P56" s="15">
        <f>+P57+P58+P59</f>
        <v>0</v>
      </c>
      <c r="Q56" s="15">
        <f>+Q57+Q58+Q59</f>
        <v>0</v>
      </c>
      <c r="R56" s="118"/>
      <c r="S56" s="118"/>
      <c r="T56" s="116"/>
      <c r="U56" s="117"/>
      <c r="X56" s="6"/>
      <c r="AB56" s="278" t="s">
        <v>308</v>
      </c>
      <c r="AC56" s="278" t="s">
        <v>309</v>
      </c>
    </row>
    <row r="57" spans="2:29" ht="15" customHeight="1">
      <c r="B57" s="280" t="s">
        <v>262</v>
      </c>
      <c r="C57" s="18">
        <f>SUM(G57:K57)</f>
        <v>0</v>
      </c>
      <c r="D57" s="18">
        <f>C57-E57</f>
        <v>0</v>
      </c>
      <c r="E57" s="18">
        <f>SUM(M57:Q57)</f>
        <v>0</v>
      </c>
      <c r="F57" s="281"/>
      <c r="G57" s="114"/>
      <c r="H57" s="114"/>
      <c r="I57" s="15">
        <f t="shared" ref="I57:J59" si="17">O57</f>
        <v>0</v>
      </c>
      <c r="J57" s="15">
        <f t="shared" si="17"/>
        <v>0</v>
      </c>
      <c r="K57" s="114"/>
      <c r="L57" s="20"/>
      <c r="M57" s="114"/>
      <c r="N57" s="114"/>
      <c r="O57" s="114"/>
      <c r="P57" s="114"/>
      <c r="Q57" s="114"/>
      <c r="R57" s="118"/>
      <c r="S57" s="118"/>
      <c r="T57" s="115" t="str">
        <f>IF(AND(D57&gt;=0,G57-M57&gt;=0,H57-N57&gt;=0),"OK","Please explain =&gt;")</f>
        <v>OK</v>
      </c>
      <c r="U57" s="14"/>
      <c r="X57" s="6"/>
      <c r="AB57" s="278" t="s">
        <v>310</v>
      </c>
      <c r="AC57" s="278" t="s">
        <v>311</v>
      </c>
    </row>
    <row r="58" spans="2:29" ht="15" customHeight="1">
      <c r="B58" s="280" t="s">
        <v>265</v>
      </c>
      <c r="C58" s="18">
        <f>SUM(G58:K58)</f>
        <v>0</v>
      </c>
      <c r="D58" s="18">
        <f>C58-E58</f>
        <v>0</v>
      </c>
      <c r="E58" s="18">
        <f>SUM(M58:Q58)</f>
        <v>0</v>
      </c>
      <c r="F58" s="281"/>
      <c r="G58" s="114"/>
      <c r="H58" s="114"/>
      <c r="I58" s="15">
        <f t="shared" si="17"/>
        <v>0</v>
      </c>
      <c r="J58" s="15">
        <f t="shared" si="17"/>
        <v>0</v>
      </c>
      <c r="K58" s="114"/>
      <c r="L58" s="20"/>
      <c r="M58" s="114"/>
      <c r="N58" s="114"/>
      <c r="O58" s="114"/>
      <c r="P58" s="114"/>
      <c r="Q58" s="114"/>
      <c r="R58" s="118"/>
      <c r="S58" s="118"/>
      <c r="T58" s="115" t="str">
        <f>IF(AND(D58&gt;=0,G58-M58&gt;=0,H58-N58&gt;=0),"OK","Please explain =&gt;")</f>
        <v>OK</v>
      </c>
      <c r="U58" s="14"/>
      <c r="X58" s="6"/>
      <c r="AB58" s="278" t="s">
        <v>312</v>
      </c>
      <c r="AC58" s="278" t="s">
        <v>313</v>
      </c>
    </row>
    <row r="59" spans="2:29" ht="15" customHeight="1">
      <c r="B59" s="280" t="s">
        <v>268</v>
      </c>
      <c r="C59" s="18">
        <f>SUM(G59:K59)</f>
        <v>0</v>
      </c>
      <c r="D59" s="18">
        <f>C59-E59</f>
        <v>0</v>
      </c>
      <c r="E59" s="18">
        <f>SUM(M59:Q59)</f>
        <v>0</v>
      </c>
      <c r="F59" s="281"/>
      <c r="G59" s="114"/>
      <c r="H59" s="114"/>
      <c r="I59" s="15">
        <f t="shared" si="17"/>
        <v>0</v>
      </c>
      <c r="J59" s="15">
        <f t="shared" si="17"/>
        <v>0</v>
      </c>
      <c r="K59" s="114"/>
      <c r="L59" s="20"/>
      <c r="M59" s="114"/>
      <c r="N59" s="114"/>
      <c r="O59" s="114"/>
      <c r="P59" s="114"/>
      <c r="Q59" s="114"/>
      <c r="R59" s="118"/>
      <c r="S59" s="118"/>
      <c r="T59" s="115" t="str">
        <f>IF(AND(D59&gt;=0,G59-M59&gt;=0,H59-N59&gt;=0),"OK","Please explain =&gt;")</f>
        <v>OK</v>
      </c>
      <c r="U59" s="14"/>
      <c r="X59" s="6"/>
      <c r="AB59" s="278" t="s">
        <v>314</v>
      </c>
      <c r="AC59" s="278" t="s">
        <v>315</v>
      </c>
    </row>
    <row r="60" spans="2:29" ht="15" customHeight="1">
      <c r="B60" s="275" t="s">
        <v>316</v>
      </c>
      <c r="C60" s="15">
        <f>+SUM(C61:C63,C67:C70)</f>
        <v>0</v>
      </c>
      <c r="D60" s="15">
        <f>+SUM(D61:D63,D67:D70)</f>
        <v>0</v>
      </c>
      <c r="E60" s="15">
        <f>+SUM(E61:E63,E67:E70)</f>
        <v>0</v>
      </c>
      <c r="F60" s="271"/>
      <c r="G60" s="18">
        <f>+SUM(G61:G63,G67:G70)</f>
        <v>0</v>
      </c>
      <c r="H60" s="18">
        <f>+SUM(H61:H63,H67:H70)</f>
        <v>0</v>
      </c>
      <c r="I60" s="18">
        <f>+SUM(I61:I63,I67:I70)</f>
        <v>0</v>
      </c>
      <c r="J60" s="18">
        <f>+SUM(J61:J63,J67:J70)</f>
        <v>0</v>
      </c>
      <c r="K60" s="18">
        <f>+SUM(K61:K63,K67:K70)</f>
        <v>0</v>
      </c>
      <c r="L60" s="16"/>
      <c r="M60" s="18">
        <f>+SUM(M61:M63,M67:M70)</f>
        <v>0</v>
      </c>
      <c r="N60" s="18">
        <f>+SUM(N61:N63,N67:N70)</f>
        <v>0</v>
      </c>
      <c r="O60" s="18">
        <f>+SUM(O61:O63,O67:O70)</f>
        <v>0</v>
      </c>
      <c r="P60" s="18">
        <f>+SUM(P61:P63,P67:P70)</f>
        <v>0</v>
      </c>
      <c r="Q60" s="18">
        <f>+SUM(Q61:Q63,Q67:Q70)</f>
        <v>0</v>
      </c>
      <c r="R60" s="24"/>
      <c r="S60" s="24"/>
      <c r="T60" s="116"/>
      <c r="U60" s="117"/>
      <c r="X60" s="6"/>
      <c r="AB60" s="278" t="s">
        <v>244</v>
      </c>
      <c r="AC60" s="278" t="s">
        <v>280</v>
      </c>
    </row>
    <row r="61" spans="2:29" ht="15" customHeight="1">
      <c r="B61" s="276" t="s">
        <v>225</v>
      </c>
      <c r="C61" s="15">
        <f>SUM(G61:K61)</f>
        <v>0</v>
      </c>
      <c r="D61" s="15">
        <f>C61-E61</f>
        <v>0</v>
      </c>
      <c r="E61" s="15">
        <f>SUM(M61:Q61)</f>
        <v>0</v>
      </c>
      <c r="F61" s="271"/>
      <c r="G61" s="114"/>
      <c r="H61" s="114"/>
      <c r="I61" s="15">
        <f>O61</f>
        <v>0</v>
      </c>
      <c r="J61" s="15">
        <f>P61</f>
        <v>0</v>
      </c>
      <c r="K61" s="114"/>
      <c r="L61" s="16"/>
      <c r="M61" s="114"/>
      <c r="N61" s="114"/>
      <c r="O61" s="114"/>
      <c r="P61" s="114"/>
      <c r="Q61" s="114"/>
      <c r="R61" s="24"/>
      <c r="S61" s="24"/>
      <c r="T61" s="115" t="str">
        <f>IF(AND(D61&gt;=0,G61-M61&gt;=0,H61-N61&gt;=0),"OK","Please explain =&gt;")</f>
        <v>OK</v>
      </c>
      <c r="U61" s="14"/>
      <c r="X61" s="6"/>
      <c r="AB61" s="278" t="s">
        <v>291</v>
      </c>
      <c r="AC61" s="278" t="s">
        <v>317</v>
      </c>
    </row>
    <row r="62" spans="2:29" ht="15" customHeight="1">
      <c r="B62" s="276" t="s">
        <v>228</v>
      </c>
      <c r="C62" s="15">
        <f>SUM(G62:K62)</f>
        <v>0</v>
      </c>
      <c r="D62" s="15">
        <f>C62-E62</f>
        <v>0</v>
      </c>
      <c r="E62" s="15">
        <f>SUM(M62:Q62)</f>
        <v>0</v>
      </c>
      <c r="F62" s="271"/>
      <c r="G62" s="114"/>
      <c r="H62" s="114"/>
      <c r="I62" s="15">
        <f>O62</f>
        <v>0</v>
      </c>
      <c r="J62" s="15">
        <f>P62</f>
        <v>0</v>
      </c>
      <c r="K62" s="114"/>
      <c r="L62" s="16"/>
      <c r="M62" s="114"/>
      <c r="N62" s="114"/>
      <c r="O62" s="114"/>
      <c r="P62" s="114"/>
      <c r="Q62" s="114"/>
      <c r="R62" s="24"/>
      <c r="S62" s="24"/>
      <c r="T62" s="115" t="str">
        <f>IF(AND(D62&gt;=0,G62-M62&gt;=0,H62-N62&gt;=0),"OK","Please explain =&gt;")</f>
        <v>OK</v>
      </c>
      <c r="U62" s="14"/>
      <c r="X62" s="6"/>
      <c r="AB62" s="278" t="s">
        <v>293</v>
      </c>
      <c r="AC62" s="278" t="s">
        <v>318</v>
      </c>
    </row>
    <row r="63" spans="2:29" ht="15" customHeight="1">
      <c r="B63" s="276" t="s">
        <v>295</v>
      </c>
      <c r="C63" s="15">
        <f>SUM(C64:C66)</f>
        <v>0</v>
      </c>
      <c r="D63" s="15">
        <f>SUM(D64:D66)</f>
        <v>0</v>
      </c>
      <c r="E63" s="15">
        <f>SUM(E64:E66)</f>
        <v>0</v>
      </c>
      <c r="F63" s="271"/>
      <c r="G63" s="15">
        <f>SUM(G64:G66)</f>
        <v>0</v>
      </c>
      <c r="H63" s="15">
        <f>SUM(H64:H66)</f>
        <v>0</v>
      </c>
      <c r="I63" s="15">
        <f>SUM(I64:I66)</f>
        <v>0</v>
      </c>
      <c r="J63" s="15">
        <f>SUM(J64:J66)</f>
        <v>0</v>
      </c>
      <c r="K63" s="15">
        <f>SUM(K64:K66)</f>
        <v>0</v>
      </c>
      <c r="L63" s="16"/>
      <c r="M63" s="15">
        <f>SUM(M64:M66)</f>
        <v>0</v>
      </c>
      <c r="N63" s="15">
        <f>SUM(N64:N66)</f>
        <v>0</v>
      </c>
      <c r="O63" s="15">
        <f>SUM(O64:O66)</f>
        <v>0</v>
      </c>
      <c r="P63" s="15">
        <f>SUM(P64:P66)</f>
        <v>0</v>
      </c>
      <c r="Q63" s="15">
        <f>SUM(Q64:Q66)</f>
        <v>0</v>
      </c>
      <c r="R63" s="24"/>
      <c r="S63" s="24"/>
      <c r="T63" s="116"/>
      <c r="U63" s="117"/>
      <c r="X63" s="6"/>
      <c r="AB63" s="278" t="s">
        <v>244</v>
      </c>
      <c r="AC63" s="278" t="s">
        <v>280</v>
      </c>
    </row>
    <row r="64" spans="2:29" ht="15" customHeight="1">
      <c r="B64" s="283" t="s">
        <v>231</v>
      </c>
      <c r="C64" s="18">
        <f t="shared" ref="C64:C69" si="18">SUM(G64:K64)</f>
        <v>0</v>
      </c>
      <c r="D64" s="18">
        <f t="shared" ref="D64:D69" si="19">C64-E64</f>
        <v>0</v>
      </c>
      <c r="E64" s="18">
        <f t="shared" ref="E64:E69" si="20">SUM(M64:Q64)</f>
        <v>0</v>
      </c>
      <c r="F64" s="271"/>
      <c r="G64" s="114"/>
      <c r="H64" s="114"/>
      <c r="I64" s="15">
        <f t="shared" ref="I64:J69" si="21">O64</f>
        <v>0</v>
      </c>
      <c r="J64" s="15">
        <f t="shared" si="21"/>
        <v>0</v>
      </c>
      <c r="K64" s="114"/>
      <c r="L64" s="16"/>
      <c r="M64" s="114"/>
      <c r="N64" s="114"/>
      <c r="O64" s="114"/>
      <c r="P64" s="114"/>
      <c r="Q64" s="114"/>
      <c r="R64" s="24"/>
      <c r="S64" s="24"/>
      <c r="T64" s="115" t="str">
        <f t="shared" ref="T64:T69" si="22">IF(AND(D64&gt;=0,G64-M64&gt;=0,H64-N64&gt;=0),"OK","Please explain =&gt;")</f>
        <v>OK</v>
      </c>
      <c r="U64" s="14"/>
      <c r="X64" s="6"/>
      <c r="AB64" s="278" t="s">
        <v>296</v>
      </c>
      <c r="AC64" s="278" t="s">
        <v>319</v>
      </c>
    </row>
    <row r="65" spans="2:29" ht="15" customHeight="1">
      <c r="B65" s="283" t="s">
        <v>234</v>
      </c>
      <c r="C65" s="18">
        <f t="shared" si="18"/>
        <v>0</v>
      </c>
      <c r="D65" s="18">
        <f t="shared" si="19"/>
        <v>0</v>
      </c>
      <c r="E65" s="18">
        <f t="shared" si="20"/>
        <v>0</v>
      </c>
      <c r="F65" s="271"/>
      <c r="G65" s="114"/>
      <c r="H65" s="114"/>
      <c r="I65" s="15">
        <f t="shared" si="21"/>
        <v>0</v>
      </c>
      <c r="J65" s="15">
        <f t="shared" si="21"/>
        <v>0</v>
      </c>
      <c r="K65" s="114"/>
      <c r="L65" s="16"/>
      <c r="M65" s="114"/>
      <c r="N65" s="114"/>
      <c r="O65" s="114"/>
      <c r="P65" s="114"/>
      <c r="Q65" s="114"/>
      <c r="R65" s="24"/>
      <c r="S65" s="24"/>
      <c r="T65" s="115" t="str">
        <f t="shared" si="22"/>
        <v>OK</v>
      </c>
      <c r="U65" s="14"/>
      <c r="X65" s="6"/>
      <c r="AB65" s="278" t="s">
        <v>298</v>
      </c>
      <c r="AC65" s="278" t="s">
        <v>320</v>
      </c>
    </row>
    <row r="66" spans="2:29" ht="15" customHeight="1">
      <c r="B66" s="283" t="s">
        <v>237</v>
      </c>
      <c r="C66" s="18">
        <f t="shared" si="18"/>
        <v>0</v>
      </c>
      <c r="D66" s="18">
        <f t="shared" si="19"/>
        <v>0</v>
      </c>
      <c r="E66" s="18">
        <f t="shared" si="20"/>
        <v>0</v>
      </c>
      <c r="F66" s="271"/>
      <c r="G66" s="114"/>
      <c r="H66" s="114"/>
      <c r="I66" s="15">
        <f t="shared" si="21"/>
        <v>0</v>
      </c>
      <c r="J66" s="15">
        <f t="shared" si="21"/>
        <v>0</v>
      </c>
      <c r="K66" s="114"/>
      <c r="L66" s="16"/>
      <c r="M66" s="114"/>
      <c r="N66" s="114"/>
      <c r="O66" s="114"/>
      <c r="P66" s="114"/>
      <c r="Q66" s="114"/>
      <c r="R66" s="24"/>
      <c r="S66" s="24"/>
      <c r="T66" s="115" t="str">
        <f t="shared" si="22"/>
        <v>OK</v>
      </c>
      <c r="U66" s="14"/>
      <c r="X66" s="6"/>
      <c r="AB66" s="278" t="s">
        <v>300</v>
      </c>
      <c r="AC66" s="278" t="s">
        <v>321</v>
      </c>
    </row>
    <row r="67" spans="2:29" ht="15" customHeight="1">
      <c r="B67" s="276" t="s">
        <v>240</v>
      </c>
      <c r="C67" s="15">
        <f t="shared" si="18"/>
        <v>0</v>
      </c>
      <c r="D67" s="15">
        <f t="shared" si="19"/>
        <v>0</v>
      </c>
      <c r="E67" s="15">
        <f t="shared" si="20"/>
        <v>0</v>
      </c>
      <c r="F67" s="271"/>
      <c r="G67" s="114"/>
      <c r="H67" s="114"/>
      <c r="I67" s="15">
        <f t="shared" si="21"/>
        <v>0</v>
      </c>
      <c r="J67" s="15">
        <f t="shared" si="21"/>
        <v>0</v>
      </c>
      <c r="K67" s="114"/>
      <c r="L67" s="16"/>
      <c r="M67" s="114"/>
      <c r="N67" s="114"/>
      <c r="O67" s="114"/>
      <c r="P67" s="114"/>
      <c r="Q67" s="114"/>
      <c r="R67" s="24"/>
      <c r="S67" s="24"/>
      <c r="T67" s="115" t="str">
        <f t="shared" si="22"/>
        <v>OK</v>
      </c>
      <c r="U67" s="14"/>
      <c r="X67" s="6"/>
      <c r="AB67" s="278" t="s">
        <v>302</v>
      </c>
      <c r="AC67" s="278" t="s">
        <v>322</v>
      </c>
    </row>
    <row r="68" spans="2:29" ht="15" customHeight="1">
      <c r="B68" s="276" t="s">
        <v>243</v>
      </c>
      <c r="C68" s="15">
        <f t="shared" si="18"/>
        <v>0</v>
      </c>
      <c r="D68" s="15">
        <f t="shared" si="19"/>
        <v>0</v>
      </c>
      <c r="E68" s="15">
        <f t="shared" si="20"/>
        <v>0</v>
      </c>
      <c r="F68" s="271"/>
      <c r="G68" s="114"/>
      <c r="H68" s="114"/>
      <c r="I68" s="15">
        <f t="shared" si="21"/>
        <v>0</v>
      </c>
      <c r="J68" s="15">
        <f t="shared" si="21"/>
        <v>0</v>
      </c>
      <c r="K68" s="114"/>
      <c r="L68" s="16"/>
      <c r="M68" s="114"/>
      <c r="N68" s="114"/>
      <c r="O68" s="114"/>
      <c r="P68" s="114"/>
      <c r="Q68" s="114"/>
      <c r="R68" s="24"/>
      <c r="S68" s="24"/>
      <c r="T68" s="115" t="str">
        <f t="shared" si="22"/>
        <v>OK</v>
      </c>
      <c r="U68" s="14"/>
      <c r="X68" s="6"/>
      <c r="AB68" s="278" t="s">
        <v>304</v>
      </c>
      <c r="AC68" s="278" t="s">
        <v>323</v>
      </c>
    </row>
    <row r="69" spans="2:29" ht="15" customHeight="1">
      <c r="B69" s="276" t="s">
        <v>251</v>
      </c>
      <c r="C69" s="15">
        <f t="shared" si="18"/>
        <v>0</v>
      </c>
      <c r="D69" s="15">
        <f t="shared" si="19"/>
        <v>0</v>
      </c>
      <c r="E69" s="15">
        <f t="shared" si="20"/>
        <v>0</v>
      </c>
      <c r="F69" s="271"/>
      <c r="G69" s="114"/>
      <c r="H69" s="114"/>
      <c r="I69" s="15">
        <f t="shared" si="21"/>
        <v>0</v>
      </c>
      <c r="J69" s="15">
        <f t="shared" si="21"/>
        <v>0</v>
      </c>
      <c r="K69" s="114"/>
      <c r="L69" s="16"/>
      <c r="M69" s="114"/>
      <c r="N69" s="114"/>
      <c r="O69" s="114"/>
      <c r="P69" s="114"/>
      <c r="Q69" s="114"/>
      <c r="R69" s="24"/>
      <c r="S69" s="24"/>
      <c r="T69" s="115" t="str">
        <f t="shared" si="22"/>
        <v>OK</v>
      </c>
      <c r="U69" s="14"/>
      <c r="X69" s="6"/>
      <c r="AB69" s="278" t="s">
        <v>306</v>
      </c>
      <c r="AC69" s="278" t="s">
        <v>324</v>
      </c>
    </row>
    <row r="70" spans="2:29" ht="15" customHeight="1">
      <c r="B70" s="279" t="s">
        <v>259</v>
      </c>
      <c r="C70" s="15">
        <f>+C71+C72+C73</f>
        <v>0</v>
      </c>
      <c r="D70" s="15">
        <f>+D71+D72+D73</f>
        <v>0</v>
      </c>
      <c r="E70" s="15">
        <f>+E71+E72+E73</f>
        <v>0</v>
      </c>
      <c r="F70" s="281"/>
      <c r="G70" s="15">
        <f>+G71+G72+G73</f>
        <v>0</v>
      </c>
      <c r="H70" s="15">
        <f>+H71+H72+H73</f>
        <v>0</v>
      </c>
      <c r="I70" s="15">
        <f>+I71+I72+I73</f>
        <v>0</v>
      </c>
      <c r="J70" s="15">
        <f>+J71+J72+J73</f>
        <v>0</v>
      </c>
      <c r="K70" s="15">
        <f>+K71+K72+K73</f>
        <v>0</v>
      </c>
      <c r="L70" s="20"/>
      <c r="M70" s="15">
        <f>+M71+M72+M73</f>
        <v>0</v>
      </c>
      <c r="N70" s="15">
        <f>+N71+N72+N73</f>
        <v>0</v>
      </c>
      <c r="O70" s="15">
        <f>+O71+O72+O73</f>
        <v>0</v>
      </c>
      <c r="P70" s="15">
        <f>+P71+P72+P73</f>
        <v>0</v>
      </c>
      <c r="Q70" s="15">
        <f>+Q71+Q72+Q73</f>
        <v>0</v>
      </c>
      <c r="R70" s="118"/>
      <c r="S70" s="118"/>
      <c r="T70" s="116"/>
      <c r="U70" s="117"/>
      <c r="X70" s="6"/>
      <c r="AB70" s="278" t="s">
        <v>325</v>
      </c>
      <c r="AC70" s="278" t="s">
        <v>326</v>
      </c>
    </row>
    <row r="71" spans="2:29" ht="15" customHeight="1">
      <c r="B71" s="280" t="s">
        <v>262</v>
      </c>
      <c r="C71" s="18">
        <f>SUM(G71:K71)</f>
        <v>0</v>
      </c>
      <c r="D71" s="18">
        <f>C71-E71</f>
        <v>0</v>
      </c>
      <c r="E71" s="18">
        <f>SUM(M71:Q71)</f>
        <v>0</v>
      </c>
      <c r="F71" s="281"/>
      <c r="G71" s="114"/>
      <c r="H71" s="114"/>
      <c r="I71" s="15">
        <f t="shared" ref="I71:J73" si="23">O71</f>
        <v>0</v>
      </c>
      <c r="J71" s="15">
        <f t="shared" si="23"/>
        <v>0</v>
      </c>
      <c r="K71" s="114"/>
      <c r="L71" s="20"/>
      <c r="M71" s="114"/>
      <c r="N71" s="114"/>
      <c r="O71" s="114"/>
      <c r="P71" s="114"/>
      <c r="Q71" s="114"/>
      <c r="R71" s="118"/>
      <c r="S71" s="118"/>
      <c r="T71" s="115" t="str">
        <f>IF(AND(D71&gt;=0,G71-M71&gt;=0,H71-N71&gt;=0),"OK","Please explain =&gt;")</f>
        <v>OK</v>
      </c>
      <c r="U71" s="14"/>
      <c r="X71" s="6"/>
      <c r="AB71" s="278" t="s">
        <v>310</v>
      </c>
      <c r="AC71" s="278" t="s">
        <v>327</v>
      </c>
    </row>
    <row r="72" spans="2:29" ht="15" customHeight="1">
      <c r="B72" s="280" t="s">
        <v>265</v>
      </c>
      <c r="C72" s="18">
        <f>SUM(G72:K72)</f>
        <v>0</v>
      </c>
      <c r="D72" s="18">
        <f>C72-E72</f>
        <v>0</v>
      </c>
      <c r="E72" s="18">
        <f>SUM(M72:Q72)</f>
        <v>0</v>
      </c>
      <c r="F72" s="281"/>
      <c r="G72" s="114"/>
      <c r="H72" s="114"/>
      <c r="I72" s="15">
        <f t="shared" si="23"/>
        <v>0</v>
      </c>
      <c r="J72" s="15">
        <f t="shared" si="23"/>
        <v>0</v>
      </c>
      <c r="K72" s="114"/>
      <c r="L72" s="20"/>
      <c r="M72" s="114"/>
      <c r="N72" s="114"/>
      <c r="O72" s="114"/>
      <c r="P72" s="114"/>
      <c r="Q72" s="114"/>
      <c r="R72" s="118"/>
      <c r="S72" s="118"/>
      <c r="T72" s="115" t="str">
        <f>IF(AND(D72&gt;=0,G72-M72&gt;=0,H72-N72&gt;=0),"OK","Please explain =&gt;")</f>
        <v>OK</v>
      </c>
      <c r="U72" s="14"/>
      <c r="X72" s="6"/>
      <c r="AB72" s="278" t="s">
        <v>312</v>
      </c>
      <c r="AC72" s="278" t="s">
        <v>328</v>
      </c>
    </row>
    <row r="73" spans="2:29" ht="15" customHeight="1">
      <c r="B73" s="280" t="s">
        <v>268</v>
      </c>
      <c r="C73" s="18">
        <f>SUM(G73:K73)</f>
        <v>0</v>
      </c>
      <c r="D73" s="18">
        <f>C73-E73</f>
        <v>0</v>
      </c>
      <c r="E73" s="18">
        <f>SUM(M73:Q73)</f>
        <v>0</v>
      </c>
      <c r="F73" s="281"/>
      <c r="G73" s="114"/>
      <c r="H73" s="114"/>
      <c r="I73" s="15">
        <f t="shared" si="23"/>
        <v>0</v>
      </c>
      <c r="J73" s="15">
        <f t="shared" si="23"/>
        <v>0</v>
      </c>
      <c r="K73" s="114"/>
      <c r="L73" s="20"/>
      <c r="M73" s="114"/>
      <c r="N73" s="114"/>
      <c r="O73" s="114"/>
      <c r="P73" s="114"/>
      <c r="Q73" s="114"/>
      <c r="R73" s="118"/>
      <c r="S73" s="118"/>
      <c r="T73" s="115" t="str">
        <f>IF(AND(D73&gt;=0,G73-M73&gt;=0,H73-N73&gt;=0),"OK","Please explain =&gt;")</f>
        <v>OK</v>
      </c>
      <c r="U73" s="14"/>
      <c r="X73" s="6"/>
      <c r="AB73" s="278" t="s">
        <v>314</v>
      </c>
      <c r="AC73" s="278" t="s">
        <v>329</v>
      </c>
    </row>
    <row r="74" spans="2:29" ht="15" customHeight="1">
      <c r="B74" s="275" t="s">
        <v>330</v>
      </c>
      <c r="C74" s="15">
        <f>+SUM(C75:C81)</f>
        <v>0</v>
      </c>
      <c r="D74" s="15">
        <f>+SUM(D75:D81)</f>
        <v>0</v>
      </c>
      <c r="E74" s="15">
        <f>+SUM(E75:E81)</f>
        <v>0</v>
      </c>
      <c r="F74" s="271"/>
      <c r="G74" s="15">
        <f>+SUM(G75:G81)</f>
        <v>0</v>
      </c>
      <c r="H74" s="15">
        <f>+SUM(H75:H81)</f>
        <v>0</v>
      </c>
      <c r="I74" s="15">
        <f>+SUM(I75:I81)</f>
        <v>0</v>
      </c>
      <c r="J74" s="15">
        <f>+SUM(J75:J81)</f>
        <v>0</v>
      </c>
      <c r="K74" s="15">
        <f>+SUM(K75:K81)</f>
        <v>0</v>
      </c>
      <c r="L74" s="16"/>
      <c r="M74" s="15">
        <f>+SUM(M75:M81)</f>
        <v>0</v>
      </c>
      <c r="N74" s="15">
        <f>+SUM(N75:N81)</f>
        <v>0</v>
      </c>
      <c r="O74" s="15">
        <f>+SUM(O75:O81)</f>
        <v>0</v>
      </c>
      <c r="P74" s="15">
        <f>+SUM(P75:P81)</f>
        <v>0</v>
      </c>
      <c r="Q74" s="15">
        <f>+SUM(Q75:Q81)</f>
        <v>0</v>
      </c>
      <c r="R74" s="24"/>
      <c r="S74" s="24"/>
      <c r="T74" s="116"/>
      <c r="U74" s="117"/>
      <c r="X74" s="6"/>
      <c r="AB74" s="278" t="s">
        <v>244</v>
      </c>
      <c r="AC74" s="278" t="s">
        <v>252</v>
      </c>
    </row>
    <row r="75" spans="2:29" ht="15" customHeight="1">
      <c r="B75" s="276" t="s">
        <v>225</v>
      </c>
      <c r="C75" s="15">
        <f t="shared" ref="C75:C80" si="24">SUM(G75:K75)</f>
        <v>0</v>
      </c>
      <c r="D75" s="15">
        <f t="shared" ref="D75:D80" si="25">C75-E75</f>
        <v>0</v>
      </c>
      <c r="E75" s="15">
        <f t="shared" ref="E75:E80" si="26">SUM(M75:Q75)</f>
        <v>0</v>
      </c>
      <c r="F75" s="271"/>
      <c r="G75" s="114"/>
      <c r="H75" s="114"/>
      <c r="I75" s="15">
        <f t="shared" ref="I75:J80" si="27">O75</f>
        <v>0</v>
      </c>
      <c r="J75" s="15">
        <f t="shared" si="27"/>
        <v>0</v>
      </c>
      <c r="K75" s="114"/>
      <c r="L75" s="16"/>
      <c r="M75" s="114"/>
      <c r="N75" s="114"/>
      <c r="O75" s="114"/>
      <c r="P75" s="114"/>
      <c r="Q75" s="114"/>
      <c r="R75" s="24"/>
      <c r="S75" s="24"/>
      <c r="T75" s="115" t="str">
        <f t="shared" ref="T75:T80" si="28">IF(AND(D75&gt;=0,G75-M75&gt;=0,H75-N75&gt;=0),"OK","Please explain =&gt;")</f>
        <v>OK</v>
      </c>
      <c r="U75" s="14"/>
      <c r="X75" s="6"/>
      <c r="AB75" s="278" t="s">
        <v>331</v>
      </c>
      <c r="AC75" s="278" t="s">
        <v>332</v>
      </c>
    </row>
    <row r="76" spans="2:29" ht="15" customHeight="1">
      <c r="B76" s="276" t="s">
        <v>228</v>
      </c>
      <c r="C76" s="15">
        <f t="shared" si="24"/>
        <v>0</v>
      </c>
      <c r="D76" s="15">
        <f t="shared" si="25"/>
        <v>0</v>
      </c>
      <c r="E76" s="15">
        <f t="shared" si="26"/>
        <v>0</v>
      </c>
      <c r="F76" s="271"/>
      <c r="G76" s="114"/>
      <c r="H76" s="114"/>
      <c r="I76" s="15">
        <f t="shared" si="27"/>
        <v>0</v>
      </c>
      <c r="J76" s="15">
        <f t="shared" si="27"/>
        <v>0</v>
      </c>
      <c r="K76" s="114"/>
      <c r="L76" s="16"/>
      <c r="M76" s="114"/>
      <c r="N76" s="114"/>
      <c r="O76" s="114"/>
      <c r="P76" s="114"/>
      <c r="Q76" s="114"/>
      <c r="R76" s="24"/>
      <c r="S76" s="24"/>
      <c r="T76" s="115" t="str">
        <f t="shared" si="28"/>
        <v>OK</v>
      </c>
      <c r="U76" s="14"/>
      <c r="X76" s="6"/>
      <c r="AB76" s="278" t="s">
        <v>333</v>
      </c>
      <c r="AC76" s="278" t="s">
        <v>334</v>
      </c>
    </row>
    <row r="77" spans="2:29" ht="15" customHeight="1">
      <c r="B77" s="276" t="s">
        <v>295</v>
      </c>
      <c r="C77" s="15">
        <f t="shared" si="24"/>
        <v>0</v>
      </c>
      <c r="D77" s="15">
        <f t="shared" si="25"/>
        <v>0</v>
      </c>
      <c r="E77" s="15">
        <f t="shared" si="26"/>
        <v>0</v>
      </c>
      <c r="F77" s="271"/>
      <c r="G77" s="114"/>
      <c r="H77" s="114"/>
      <c r="I77" s="15">
        <f t="shared" si="27"/>
        <v>0</v>
      </c>
      <c r="J77" s="15">
        <f t="shared" si="27"/>
        <v>0</v>
      </c>
      <c r="K77" s="114"/>
      <c r="L77" s="16"/>
      <c r="M77" s="114"/>
      <c r="N77" s="114"/>
      <c r="O77" s="114"/>
      <c r="P77" s="114"/>
      <c r="Q77" s="114"/>
      <c r="R77" s="24"/>
      <c r="S77" s="24"/>
      <c r="T77" s="115" t="str">
        <f t="shared" si="28"/>
        <v>OK</v>
      </c>
      <c r="U77" s="14"/>
      <c r="X77" s="6"/>
      <c r="AB77" s="278" t="s">
        <v>335</v>
      </c>
      <c r="AC77" s="278" t="s">
        <v>336</v>
      </c>
    </row>
    <row r="78" spans="2:29" ht="15" customHeight="1">
      <c r="B78" s="276" t="s">
        <v>240</v>
      </c>
      <c r="C78" s="15">
        <f t="shared" si="24"/>
        <v>0</v>
      </c>
      <c r="D78" s="15">
        <f t="shared" si="25"/>
        <v>0</v>
      </c>
      <c r="E78" s="15">
        <f t="shared" si="26"/>
        <v>0</v>
      </c>
      <c r="F78" s="271"/>
      <c r="G78" s="114"/>
      <c r="H78" s="114"/>
      <c r="I78" s="15">
        <f t="shared" si="27"/>
        <v>0</v>
      </c>
      <c r="J78" s="15">
        <f t="shared" si="27"/>
        <v>0</v>
      </c>
      <c r="K78" s="114"/>
      <c r="L78" s="16"/>
      <c r="M78" s="114"/>
      <c r="N78" s="114"/>
      <c r="O78" s="114"/>
      <c r="P78" s="114"/>
      <c r="Q78" s="114"/>
      <c r="R78" s="24"/>
      <c r="S78" s="24"/>
      <c r="T78" s="115" t="str">
        <f t="shared" si="28"/>
        <v>OK</v>
      </c>
      <c r="U78" s="14"/>
      <c r="X78" s="6"/>
      <c r="AB78" s="278" t="s">
        <v>337</v>
      </c>
      <c r="AC78" s="278" t="s">
        <v>338</v>
      </c>
    </row>
    <row r="79" spans="2:29" ht="15" customHeight="1">
      <c r="B79" s="276" t="s">
        <v>243</v>
      </c>
      <c r="C79" s="15">
        <f t="shared" si="24"/>
        <v>0</v>
      </c>
      <c r="D79" s="15">
        <f t="shared" si="25"/>
        <v>0</v>
      </c>
      <c r="E79" s="15">
        <f t="shared" si="26"/>
        <v>0</v>
      </c>
      <c r="F79" s="271"/>
      <c r="G79" s="114"/>
      <c r="H79" s="114"/>
      <c r="I79" s="15">
        <f t="shared" si="27"/>
        <v>0</v>
      </c>
      <c r="J79" s="15">
        <f t="shared" si="27"/>
        <v>0</v>
      </c>
      <c r="K79" s="114"/>
      <c r="L79" s="16"/>
      <c r="M79" s="114"/>
      <c r="N79" s="114"/>
      <c r="O79" s="114"/>
      <c r="P79" s="114"/>
      <c r="Q79" s="114"/>
      <c r="R79" s="24"/>
      <c r="S79" s="24"/>
      <c r="T79" s="115" t="str">
        <f t="shared" si="28"/>
        <v>OK</v>
      </c>
      <c r="U79" s="14"/>
      <c r="X79" s="6"/>
      <c r="AB79" s="278" t="s">
        <v>339</v>
      </c>
      <c r="AC79" s="278" t="s">
        <v>340</v>
      </c>
    </row>
    <row r="80" spans="2:29" ht="15" customHeight="1">
      <c r="B80" s="276" t="s">
        <v>251</v>
      </c>
      <c r="C80" s="15">
        <f t="shared" si="24"/>
        <v>0</v>
      </c>
      <c r="D80" s="15">
        <f t="shared" si="25"/>
        <v>0</v>
      </c>
      <c r="E80" s="15">
        <f t="shared" si="26"/>
        <v>0</v>
      </c>
      <c r="F80" s="271"/>
      <c r="G80" s="114"/>
      <c r="H80" s="114"/>
      <c r="I80" s="15">
        <f t="shared" si="27"/>
        <v>0</v>
      </c>
      <c r="J80" s="15">
        <f t="shared" si="27"/>
        <v>0</v>
      </c>
      <c r="K80" s="114"/>
      <c r="L80" s="16"/>
      <c r="M80" s="114"/>
      <c r="N80" s="114"/>
      <c r="O80" s="114"/>
      <c r="P80" s="114"/>
      <c r="Q80" s="114"/>
      <c r="R80" s="24"/>
      <c r="S80" s="24"/>
      <c r="T80" s="115" t="str">
        <f t="shared" si="28"/>
        <v>OK</v>
      </c>
      <c r="U80" s="14"/>
      <c r="X80" s="6"/>
      <c r="AB80" s="278" t="s">
        <v>341</v>
      </c>
      <c r="AC80" s="278" t="s">
        <v>342</v>
      </c>
    </row>
    <row r="81" spans="1:29" ht="15" customHeight="1">
      <c r="B81" s="279" t="s">
        <v>259</v>
      </c>
      <c r="C81" s="15">
        <f>+C82+C83+C84</f>
        <v>0</v>
      </c>
      <c r="D81" s="15">
        <f>+D82+D83+D84</f>
        <v>0</v>
      </c>
      <c r="E81" s="15">
        <f>+E82+E83+E84</f>
        <v>0</v>
      </c>
      <c r="F81" s="281"/>
      <c r="G81" s="15">
        <f>+G82+G83+G84</f>
        <v>0</v>
      </c>
      <c r="H81" s="15">
        <f>+H82+H83+H84</f>
        <v>0</v>
      </c>
      <c r="I81" s="15">
        <f>+I82+I83+I84</f>
        <v>0</v>
      </c>
      <c r="J81" s="15">
        <f>+J82+J83+J84</f>
        <v>0</v>
      </c>
      <c r="K81" s="15">
        <f>+K82+K83+K84</f>
        <v>0</v>
      </c>
      <c r="L81" s="20"/>
      <c r="M81" s="15">
        <f>+M82+M83+M84</f>
        <v>0</v>
      </c>
      <c r="N81" s="15">
        <f>+N82+N83+N84</f>
        <v>0</v>
      </c>
      <c r="O81" s="15">
        <f>+O82+O83+O84</f>
        <v>0</v>
      </c>
      <c r="P81" s="15">
        <f>+P82+P83+P84</f>
        <v>0</v>
      </c>
      <c r="Q81" s="15">
        <f>+Q82+Q83+Q84</f>
        <v>0</v>
      </c>
      <c r="R81" s="118"/>
      <c r="S81" s="118"/>
      <c r="T81" s="116"/>
      <c r="U81" s="117"/>
      <c r="X81" s="6"/>
      <c r="AB81" s="278" t="s">
        <v>343</v>
      </c>
      <c r="AC81" s="278" t="s">
        <v>344</v>
      </c>
    </row>
    <row r="82" spans="1:29" ht="15" customHeight="1">
      <c r="B82" s="280" t="s">
        <v>262</v>
      </c>
      <c r="C82" s="18">
        <f>SUM(G82:K82)</f>
        <v>0</v>
      </c>
      <c r="D82" s="18">
        <f>C82-E82</f>
        <v>0</v>
      </c>
      <c r="E82" s="18">
        <f>SUM(M82:Q82)</f>
        <v>0</v>
      </c>
      <c r="F82" s="281"/>
      <c r="G82" s="114"/>
      <c r="H82" s="114"/>
      <c r="I82" s="15">
        <f t="shared" ref="I82:J84" si="29">O82</f>
        <v>0</v>
      </c>
      <c r="J82" s="15">
        <f t="shared" si="29"/>
        <v>0</v>
      </c>
      <c r="K82" s="114"/>
      <c r="L82" s="20"/>
      <c r="M82" s="114"/>
      <c r="N82" s="114"/>
      <c r="O82" s="114"/>
      <c r="P82" s="114"/>
      <c r="Q82" s="114"/>
      <c r="R82" s="118"/>
      <c r="S82" s="118"/>
      <c r="T82" s="115" t="str">
        <f>IF(AND(D82&gt;=0,G82-M82&gt;=0,H82-N82&gt;=0),"OK","Please explain =&gt;")</f>
        <v>OK</v>
      </c>
      <c r="U82" s="14"/>
      <c r="X82" s="6"/>
      <c r="AB82" s="278" t="s">
        <v>345</v>
      </c>
      <c r="AC82" s="278" t="s">
        <v>346</v>
      </c>
    </row>
    <row r="83" spans="1:29" ht="15" customHeight="1">
      <c r="B83" s="280" t="s">
        <v>265</v>
      </c>
      <c r="C83" s="18">
        <f>SUM(G83:K83)</f>
        <v>0</v>
      </c>
      <c r="D83" s="18">
        <f>C83-E83</f>
        <v>0</v>
      </c>
      <c r="E83" s="18">
        <f>SUM(M83:Q83)</f>
        <v>0</v>
      </c>
      <c r="F83" s="281"/>
      <c r="G83" s="114"/>
      <c r="H83" s="114"/>
      <c r="I83" s="15">
        <f t="shared" si="29"/>
        <v>0</v>
      </c>
      <c r="J83" s="15">
        <f t="shared" si="29"/>
        <v>0</v>
      </c>
      <c r="K83" s="114"/>
      <c r="L83" s="20"/>
      <c r="M83" s="114"/>
      <c r="N83" s="114"/>
      <c r="O83" s="114"/>
      <c r="P83" s="114"/>
      <c r="Q83" s="114"/>
      <c r="R83" s="118"/>
      <c r="S83" s="118"/>
      <c r="T83" s="115" t="str">
        <f>IF(AND(D83&gt;=0,G83-M83&gt;=0,H83-N83&gt;=0),"OK","Please explain =&gt;")</f>
        <v>OK</v>
      </c>
      <c r="U83" s="14"/>
      <c r="X83" s="6"/>
      <c r="AB83" s="278" t="s">
        <v>347</v>
      </c>
      <c r="AC83" s="278" t="s">
        <v>348</v>
      </c>
    </row>
    <row r="84" spans="1:29" ht="15" customHeight="1">
      <c r="B84" s="280" t="s">
        <v>268</v>
      </c>
      <c r="C84" s="18">
        <f>SUM(G84:K84)</f>
        <v>0</v>
      </c>
      <c r="D84" s="18">
        <f>C84-E84</f>
        <v>0</v>
      </c>
      <c r="E84" s="18">
        <f>SUM(M84:Q84)</f>
        <v>0</v>
      </c>
      <c r="F84" s="281"/>
      <c r="G84" s="114"/>
      <c r="H84" s="114"/>
      <c r="I84" s="15">
        <f t="shared" si="29"/>
        <v>0</v>
      </c>
      <c r="J84" s="15">
        <f t="shared" si="29"/>
        <v>0</v>
      </c>
      <c r="K84" s="114"/>
      <c r="L84" s="20"/>
      <c r="M84" s="114"/>
      <c r="N84" s="114"/>
      <c r="O84" s="114"/>
      <c r="P84" s="114"/>
      <c r="Q84" s="114"/>
      <c r="R84" s="118"/>
      <c r="S84" s="118"/>
      <c r="T84" s="115" t="str">
        <f>IF(AND(D84&gt;=0,G84-M84&gt;=0,H84-N84&gt;=0),"OK","Please explain =&gt;")</f>
        <v>OK</v>
      </c>
      <c r="U84" s="14"/>
      <c r="X84" s="6"/>
      <c r="AB84" s="278" t="s">
        <v>349</v>
      </c>
      <c r="AC84" s="278" t="s">
        <v>350</v>
      </c>
    </row>
    <row r="85" spans="1:29" ht="15" customHeight="1">
      <c r="B85" s="275" t="s">
        <v>351</v>
      </c>
      <c r="C85" s="15">
        <f>+SUM(C86:C92)</f>
        <v>0</v>
      </c>
      <c r="D85" s="15">
        <f>+SUM(D86:D92)</f>
        <v>0</v>
      </c>
      <c r="E85" s="15">
        <f>+SUM(E86:E92)</f>
        <v>0</v>
      </c>
      <c r="F85" s="271"/>
      <c r="G85" s="18">
        <f>+SUM(G86:G92)</f>
        <v>0</v>
      </c>
      <c r="H85" s="18">
        <f>+SUM(H86:H92)</f>
        <v>0</v>
      </c>
      <c r="I85" s="18">
        <f>+SUM(I86:I92)</f>
        <v>0</v>
      </c>
      <c r="J85" s="18">
        <f>+SUM(J86:J92)</f>
        <v>0</v>
      </c>
      <c r="K85" s="18">
        <f>+SUM(K86:K92)</f>
        <v>0</v>
      </c>
      <c r="L85" s="16"/>
      <c r="M85" s="18">
        <f>+SUM(M86:M92)</f>
        <v>0</v>
      </c>
      <c r="N85" s="18">
        <f>+SUM(N86:N92)</f>
        <v>0</v>
      </c>
      <c r="O85" s="18">
        <f>+SUM(O86:O92)</f>
        <v>0</v>
      </c>
      <c r="P85" s="18">
        <f>+SUM(P86:P92)</f>
        <v>0</v>
      </c>
      <c r="Q85" s="18">
        <f>+SUM(Q86:Q92)</f>
        <v>0</v>
      </c>
      <c r="R85" s="24"/>
      <c r="S85" s="24"/>
      <c r="T85" s="116"/>
      <c r="U85" s="117"/>
      <c r="X85" s="6"/>
      <c r="AB85" s="278" t="s">
        <v>244</v>
      </c>
      <c r="AC85" s="278" t="s">
        <v>280</v>
      </c>
    </row>
    <row r="86" spans="1:29" ht="15" customHeight="1">
      <c r="B86" s="276" t="s">
        <v>225</v>
      </c>
      <c r="C86" s="15">
        <f t="shared" ref="C86:C91" si="30">SUM(G86:K86)</f>
        <v>0</v>
      </c>
      <c r="D86" s="15">
        <f t="shared" ref="D86:D91" si="31">C86-E86</f>
        <v>0</v>
      </c>
      <c r="E86" s="15">
        <f t="shared" ref="E86:E91" si="32">SUM(M86:Q86)</f>
        <v>0</v>
      </c>
      <c r="F86" s="271"/>
      <c r="G86" s="114"/>
      <c r="H86" s="114"/>
      <c r="I86" s="15">
        <f t="shared" ref="I86:J91" si="33">O86</f>
        <v>0</v>
      </c>
      <c r="J86" s="15">
        <f t="shared" si="33"/>
        <v>0</v>
      </c>
      <c r="K86" s="114"/>
      <c r="L86" s="16"/>
      <c r="M86" s="114"/>
      <c r="N86" s="114"/>
      <c r="O86" s="114"/>
      <c r="P86" s="114"/>
      <c r="Q86" s="114"/>
      <c r="R86" s="24"/>
      <c r="S86" s="24"/>
      <c r="T86" s="115" t="str">
        <f t="shared" ref="T86:T91" si="34">IF(AND(D86&gt;=0,G86-M86&gt;=0,H86-N86&gt;=0),"OK","Please explain =&gt;")</f>
        <v>OK</v>
      </c>
      <c r="U86" s="14"/>
      <c r="X86" s="6"/>
      <c r="AB86" s="278" t="s">
        <v>331</v>
      </c>
      <c r="AC86" s="278" t="s">
        <v>352</v>
      </c>
    </row>
    <row r="87" spans="1:29" ht="15" customHeight="1">
      <c r="B87" s="276" t="s">
        <v>228</v>
      </c>
      <c r="C87" s="15">
        <f t="shared" si="30"/>
        <v>0</v>
      </c>
      <c r="D87" s="15">
        <f t="shared" si="31"/>
        <v>0</v>
      </c>
      <c r="E87" s="15">
        <f t="shared" si="32"/>
        <v>0</v>
      </c>
      <c r="F87" s="271"/>
      <c r="G87" s="114"/>
      <c r="H87" s="114"/>
      <c r="I87" s="15">
        <f t="shared" si="33"/>
        <v>0</v>
      </c>
      <c r="J87" s="15">
        <f t="shared" si="33"/>
        <v>0</v>
      </c>
      <c r="K87" s="114"/>
      <c r="L87" s="16"/>
      <c r="M87" s="114"/>
      <c r="N87" s="114"/>
      <c r="O87" s="114"/>
      <c r="P87" s="114"/>
      <c r="Q87" s="114"/>
      <c r="R87" s="24"/>
      <c r="S87" s="24"/>
      <c r="T87" s="115" t="str">
        <f t="shared" si="34"/>
        <v>OK</v>
      </c>
      <c r="U87" s="14"/>
      <c r="X87" s="6"/>
      <c r="AB87" s="278" t="s">
        <v>333</v>
      </c>
      <c r="AC87" s="278" t="s">
        <v>353</v>
      </c>
    </row>
    <row r="88" spans="1:29" ht="15" customHeight="1">
      <c r="B88" s="276" t="s">
        <v>295</v>
      </c>
      <c r="C88" s="15">
        <f t="shared" si="30"/>
        <v>0</v>
      </c>
      <c r="D88" s="15">
        <f t="shared" si="31"/>
        <v>0</v>
      </c>
      <c r="E88" s="15">
        <f t="shared" si="32"/>
        <v>0</v>
      </c>
      <c r="F88" s="271"/>
      <c r="G88" s="114"/>
      <c r="H88" s="114"/>
      <c r="I88" s="15">
        <f t="shared" si="33"/>
        <v>0</v>
      </c>
      <c r="J88" s="15">
        <f t="shared" si="33"/>
        <v>0</v>
      </c>
      <c r="K88" s="114"/>
      <c r="L88" s="16"/>
      <c r="M88" s="114"/>
      <c r="N88" s="114"/>
      <c r="O88" s="114"/>
      <c r="P88" s="114"/>
      <c r="Q88" s="114"/>
      <c r="R88" s="24"/>
      <c r="S88" s="24"/>
      <c r="T88" s="115" t="str">
        <f t="shared" si="34"/>
        <v>OK</v>
      </c>
      <c r="U88" s="14"/>
      <c r="X88" s="6"/>
      <c r="AB88" s="278" t="s">
        <v>335</v>
      </c>
      <c r="AC88" s="278" t="s">
        <v>354</v>
      </c>
    </row>
    <row r="89" spans="1:29" ht="15" customHeight="1">
      <c r="B89" s="276" t="s">
        <v>240</v>
      </c>
      <c r="C89" s="15">
        <f t="shared" si="30"/>
        <v>0</v>
      </c>
      <c r="D89" s="15">
        <f t="shared" si="31"/>
        <v>0</v>
      </c>
      <c r="E89" s="15">
        <f t="shared" si="32"/>
        <v>0</v>
      </c>
      <c r="F89" s="271"/>
      <c r="G89" s="114"/>
      <c r="H89" s="114"/>
      <c r="I89" s="15">
        <f t="shared" si="33"/>
        <v>0</v>
      </c>
      <c r="J89" s="15">
        <f t="shared" si="33"/>
        <v>0</v>
      </c>
      <c r="K89" s="114"/>
      <c r="L89" s="16"/>
      <c r="M89" s="114"/>
      <c r="N89" s="114"/>
      <c r="O89" s="114"/>
      <c r="P89" s="114"/>
      <c r="Q89" s="114"/>
      <c r="R89" s="24"/>
      <c r="S89" s="24"/>
      <c r="T89" s="115" t="str">
        <f t="shared" si="34"/>
        <v>OK</v>
      </c>
      <c r="U89" s="14"/>
      <c r="X89" s="6"/>
      <c r="AB89" s="278" t="s">
        <v>337</v>
      </c>
      <c r="AC89" s="278" t="s">
        <v>355</v>
      </c>
    </row>
    <row r="90" spans="1:29" ht="15" customHeight="1">
      <c r="B90" s="276" t="s">
        <v>243</v>
      </c>
      <c r="C90" s="15">
        <f t="shared" si="30"/>
        <v>0</v>
      </c>
      <c r="D90" s="15">
        <f t="shared" si="31"/>
        <v>0</v>
      </c>
      <c r="E90" s="15">
        <f t="shared" si="32"/>
        <v>0</v>
      </c>
      <c r="F90" s="271"/>
      <c r="G90" s="114"/>
      <c r="H90" s="114"/>
      <c r="I90" s="15">
        <f t="shared" si="33"/>
        <v>0</v>
      </c>
      <c r="J90" s="15">
        <f t="shared" si="33"/>
        <v>0</v>
      </c>
      <c r="K90" s="114"/>
      <c r="L90" s="16"/>
      <c r="M90" s="114"/>
      <c r="N90" s="114"/>
      <c r="O90" s="114"/>
      <c r="P90" s="114"/>
      <c r="Q90" s="114"/>
      <c r="R90" s="24"/>
      <c r="S90" s="24"/>
      <c r="T90" s="115" t="str">
        <f t="shared" si="34"/>
        <v>OK</v>
      </c>
      <c r="U90" s="14"/>
      <c r="X90" s="6"/>
      <c r="AB90" s="278" t="s">
        <v>339</v>
      </c>
      <c r="AC90" s="278" t="s">
        <v>356</v>
      </c>
    </row>
    <row r="91" spans="1:29" ht="15" customHeight="1">
      <c r="B91" s="276" t="s">
        <v>251</v>
      </c>
      <c r="C91" s="15">
        <f t="shared" si="30"/>
        <v>0</v>
      </c>
      <c r="D91" s="15">
        <f t="shared" si="31"/>
        <v>0</v>
      </c>
      <c r="E91" s="15">
        <f t="shared" si="32"/>
        <v>0</v>
      </c>
      <c r="F91" s="271"/>
      <c r="G91" s="114"/>
      <c r="H91" s="114"/>
      <c r="I91" s="15">
        <f t="shared" si="33"/>
        <v>0</v>
      </c>
      <c r="J91" s="15">
        <f t="shared" si="33"/>
        <v>0</v>
      </c>
      <c r="K91" s="114"/>
      <c r="L91" s="16"/>
      <c r="M91" s="114"/>
      <c r="N91" s="114"/>
      <c r="O91" s="114"/>
      <c r="P91" s="114"/>
      <c r="Q91" s="114"/>
      <c r="R91" s="24"/>
      <c r="S91" s="24"/>
      <c r="T91" s="115" t="str">
        <f t="shared" si="34"/>
        <v>OK</v>
      </c>
      <c r="U91" s="14"/>
      <c r="X91" s="6"/>
      <c r="AB91" s="278" t="s">
        <v>341</v>
      </c>
      <c r="AC91" s="278" t="s">
        <v>357</v>
      </c>
    </row>
    <row r="92" spans="1:29" ht="15" customHeight="1">
      <c r="B92" s="279" t="s">
        <v>259</v>
      </c>
      <c r="C92" s="15">
        <f>+C93+C94+C95</f>
        <v>0</v>
      </c>
      <c r="D92" s="15">
        <f>+D93+D94+D95</f>
        <v>0</v>
      </c>
      <c r="E92" s="15">
        <f>+E93+E94+E95</f>
        <v>0</v>
      </c>
      <c r="F92" s="281"/>
      <c r="G92" s="15">
        <f>+G93+G94+G95</f>
        <v>0</v>
      </c>
      <c r="H92" s="15">
        <f>+H93+H94+H95</f>
        <v>0</v>
      </c>
      <c r="I92" s="15">
        <f>+I93+I94+I95</f>
        <v>0</v>
      </c>
      <c r="J92" s="15">
        <f>+J93+J94+J95</f>
        <v>0</v>
      </c>
      <c r="K92" s="15">
        <f>+K93+K94+K95</f>
        <v>0</v>
      </c>
      <c r="L92" s="20"/>
      <c r="M92" s="15">
        <f>+M93+M94+M95</f>
        <v>0</v>
      </c>
      <c r="N92" s="15">
        <f>+N93+N94+N95</f>
        <v>0</v>
      </c>
      <c r="O92" s="15">
        <f>+O93+O94+O95</f>
        <v>0</v>
      </c>
      <c r="P92" s="15">
        <f>+P93+P94+P95</f>
        <v>0</v>
      </c>
      <c r="Q92" s="15">
        <f>+Q93+Q94+Q95</f>
        <v>0</v>
      </c>
      <c r="R92" s="118"/>
      <c r="S92" s="118"/>
      <c r="T92" s="116"/>
      <c r="U92" s="117"/>
      <c r="X92" s="6"/>
      <c r="AB92" s="278" t="s">
        <v>358</v>
      </c>
      <c r="AC92" s="278" t="s">
        <v>359</v>
      </c>
    </row>
    <row r="93" spans="1:29" ht="15" customHeight="1">
      <c r="B93" s="280" t="s">
        <v>262</v>
      </c>
      <c r="C93" s="18">
        <f>SUM(G93:K93)</f>
        <v>0</v>
      </c>
      <c r="D93" s="18">
        <f>C93-E93</f>
        <v>0</v>
      </c>
      <c r="E93" s="18">
        <f>SUM(M93:Q93)</f>
        <v>0</v>
      </c>
      <c r="F93" s="281"/>
      <c r="G93" s="114"/>
      <c r="H93" s="114"/>
      <c r="I93" s="15">
        <f t="shared" ref="I93:J95" si="35">O93</f>
        <v>0</v>
      </c>
      <c r="J93" s="15">
        <f t="shared" si="35"/>
        <v>0</v>
      </c>
      <c r="K93" s="114"/>
      <c r="L93" s="20"/>
      <c r="M93" s="114"/>
      <c r="N93" s="114"/>
      <c r="O93" s="114"/>
      <c r="P93" s="114"/>
      <c r="Q93" s="114"/>
      <c r="R93" s="118"/>
      <c r="S93" s="118"/>
      <c r="T93" s="115" t="str">
        <f>IF(AND(D93&gt;=0,G93-M93&gt;=0,H93-N93&gt;=0),"OK","Please explain =&gt;")</f>
        <v>OK</v>
      </c>
      <c r="U93" s="14"/>
      <c r="X93" s="6"/>
      <c r="AB93" s="278" t="s">
        <v>360</v>
      </c>
      <c r="AC93" s="278" t="s">
        <v>361</v>
      </c>
    </row>
    <row r="94" spans="1:29" ht="15" customHeight="1">
      <c r="B94" s="280" t="s">
        <v>265</v>
      </c>
      <c r="C94" s="18">
        <f>SUM(G94:K94)</f>
        <v>0</v>
      </c>
      <c r="D94" s="18">
        <f>C94-E94</f>
        <v>0</v>
      </c>
      <c r="E94" s="18">
        <f>SUM(M94:Q94)</f>
        <v>0</v>
      </c>
      <c r="F94" s="281"/>
      <c r="G94" s="114"/>
      <c r="H94" s="114"/>
      <c r="I94" s="15">
        <f t="shared" si="35"/>
        <v>0</v>
      </c>
      <c r="J94" s="15">
        <f t="shared" si="35"/>
        <v>0</v>
      </c>
      <c r="K94" s="114"/>
      <c r="L94" s="20"/>
      <c r="M94" s="114"/>
      <c r="N94" s="114"/>
      <c r="O94" s="114"/>
      <c r="P94" s="114"/>
      <c r="Q94" s="114"/>
      <c r="R94" s="118"/>
      <c r="S94" s="118"/>
      <c r="T94" s="115" t="str">
        <f>IF(AND(D94&gt;=0,G94-M94&gt;=0,H94-N94&gt;=0),"OK","Please explain =&gt;")</f>
        <v>OK</v>
      </c>
      <c r="U94" s="14"/>
      <c r="X94" s="6"/>
      <c r="AB94" s="278" t="s">
        <v>362</v>
      </c>
      <c r="AC94" s="278" t="s">
        <v>363</v>
      </c>
    </row>
    <row r="95" spans="1:29" ht="15" customHeight="1">
      <c r="B95" s="280" t="s">
        <v>268</v>
      </c>
      <c r="C95" s="18">
        <f>SUM(G95:K95)</f>
        <v>0</v>
      </c>
      <c r="D95" s="18">
        <f>C95-E95</f>
        <v>0</v>
      </c>
      <c r="E95" s="18">
        <f>SUM(M95:Q95)</f>
        <v>0</v>
      </c>
      <c r="F95" s="281"/>
      <c r="G95" s="114"/>
      <c r="H95" s="114"/>
      <c r="I95" s="15">
        <f t="shared" si="35"/>
        <v>0</v>
      </c>
      <c r="J95" s="15">
        <f t="shared" si="35"/>
        <v>0</v>
      </c>
      <c r="K95" s="114"/>
      <c r="L95" s="20"/>
      <c r="M95" s="114"/>
      <c r="N95" s="114"/>
      <c r="O95" s="114"/>
      <c r="P95" s="114"/>
      <c r="Q95" s="114"/>
      <c r="R95" s="118"/>
      <c r="S95" s="118"/>
      <c r="T95" s="115" t="str">
        <f>IF(AND(D95&gt;=0,G95-M95&gt;=0,H95-N95&gt;=0),"OK","Please explain =&gt;")</f>
        <v>OK</v>
      </c>
      <c r="U95" s="14"/>
      <c r="X95" s="6"/>
      <c r="AB95" s="278" t="s">
        <v>364</v>
      </c>
      <c r="AC95" s="278" t="s">
        <v>365</v>
      </c>
    </row>
    <row r="96" spans="1:29" ht="15" customHeight="1">
      <c r="A96" s="6"/>
      <c r="B96" s="275" t="s">
        <v>366</v>
      </c>
      <c r="C96" s="15">
        <f>+SUM(C97:C99,C103:C106)</f>
        <v>0</v>
      </c>
      <c r="D96" s="15">
        <f>+SUM(D97:D99,D103:D106)</f>
        <v>0</v>
      </c>
      <c r="E96" s="15">
        <f>+SUM(E97:E99,E103:E106)</f>
        <v>0</v>
      </c>
      <c r="F96" s="271"/>
      <c r="G96" s="15">
        <f>+SUM(G97:G99,G103:G106)</f>
        <v>0</v>
      </c>
      <c r="H96" s="15">
        <f>+SUM(H97:H99,H103:H106)</f>
        <v>0</v>
      </c>
      <c r="I96" s="15">
        <f>+SUM(I97:I99,I103:I106)</f>
        <v>0</v>
      </c>
      <c r="J96" s="15">
        <f>+SUM(J97:J99,J103:J106)</f>
        <v>0</v>
      </c>
      <c r="K96" s="15">
        <f>+SUM(K97:K99,K103:K106)</f>
        <v>0</v>
      </c>
      <c r="L96" s="16"/>
      <c r="M96" s="15">
        <f>+SUM(M97:M99,M103:M106)</f>
        <v>0</v>
      </c>
      <c r="N96" s="15">
        <f>+SUM(N97:N99,N103:N106)</f>
        <v>0</v>
      </c>
      <c r="O96" s="15">
        <f>+SUM(O97:O99,O103:O106)</f>
        <v>0</v>
      </c>
      <c r="P96" s="15">
        <f>+SUM(P97:P99,P103:P106)</f>
        <v>0</v>
      </c>
      <c r="Q96" s="15">
        <f>+SUM(Q97:Q99,Q103:Q106)</f>
        <v>0</v>
      </c>
      <c r="R96" s="24"/>
      <c r="S96" s="24"/>
      <c r="T96" s="116"/>
      <c r="U96" s="117"/>
      <c r="X96" s="6"/>
      <c r="AB96" s="278" t="s">
        <v>244</v>
      </c>
      <c r="AC96" s="278" t="s">
        <v>252</v>
      </c>
    </row>
    <row r="97" spans="1:68" ht="15" customHeight="1">
      <c r="B97" s="276" t="s">
        <v>225</v>
      </c>
      <c r="C97" s="15">
        <f>SUM(G97:K97)</f>
        <v>0</v>
      </c>
      <c r="D97" s="15">
        <f>C97-E97</f>
        <v>0</v>
      </c>
      <c r="E97" s="15">
        <f>SUM(M97:Q97)</f>
        <v>0</v>
      </c>
      <c r="F97" s="271"/>
      <c r="G97" s="114"/>
      <c r="H97" s="114"/>
      <c r="I97" s="15">
        <f>O97</f>
        <v>0</v>
      </c>
      <c r="J97" s="15">
        <f>P97</f>
        <v>0</v>
      </c>
      <c r="K97" s="114"/>
      <c r="L97" s="16"/>
      <c r="M97" s="114"/>
      <c r="N97" s="114"/>
      <c r="O97" s="114"/>
      <c r="P97" s="114"/>
      <c r="Q97" s="114"/>
      <c r="R97" s="24"/>
      <c r="S97" s="24"/>
      <c r="T97" s="115" t="str">
        <f>IF(AND(D97&gt;=0,G97-M97&gt;=0,H97-N97&gt;=0),"OK","Please explain =&gt;")</f>
        <v>OK</v>
      </c>
      <c r="U97" s="14"/>
      <c r="X97" s="6"/>
      <c r="AB97" s="278" t="s">
        <v>291</v>
      </c>
      <c r="AC97" s="278" t="s">
        <v>292</v>
      </c>
    </row>
    <row r="98" spans="1:68" ht="15" customHeight="1">
      <c r="B98" s="276" t="s">
        <v>228</v>
      </c>
      <c r="C98" s="15">
        <f>SUM(G98:K98)</f>
        <v>0</v>
      </c>
      <c r="D98" s="15">
        <f>C98-E98</f>
        <v>0</v>
      </c>
      <c r="E98" s="15">
        <f>SUM(M98:Q98)</f>
        <v>0</v>
      </c>
      <c r="F98" s="271"/>
      <c r="G98" s="114"/>
      <c r="H98" s="114"/>
      <c r="I98" s="15">
        <f>O98</f>
        <v>0</v>
      </c>
      <c r="J98" s="15">
        <f>P98</f>
        <v>0</v>
      </c>
      <c r="K98" s="114"/>
      <c r="L98" s="16"/>
      <c r="M98" s="114"/>
      <c r="N98" s="114"/>
      <c r="O98" s="114"/>
      <c r="P98" s="114"/>
      <c r="Q98" s="114"/>
      <c r="R98" s="24"/>
      <c r="S98" s="24"/>
      <c r="T98" s="115" t="str">
        <f>IF(AND(D98&gt;=0,G98-M98&gt;=0,H98-N98&gt;=0),"OK","Please explain =&gt;")</f>
        <v>OK</v>
      </c>
      <c r="U98" s="14"/>
      <c r="X98" s="6"/>
      <c r="AB98" s="278" t="s">
        <v>293</v>
      </c>
      <c r="AC98" s="278" t="s">
        <v>294</v>
      </c>
    </row>
    <row r="99" spans="1:68" ht="15" customHeight="1">
      <c r="B99" s="276" t="s">
        <v>295</v>
      </c>
      <c r="C99" s="15">
        <f>SUM(C100:C102)</f>
        <v>0</v>
      </c>
      <c r="D99" s="15">
        <f>SUM(D100:D102)</f>
        <v>0</v>
      </c>
      <c r="E99" s="15">
        <f>SUM(E100:E102)</f>
        <v>0</v>
      </c>
      <c r="F99" s="271"/>
      <c r="G99" s="15">
        <f>SUM(G100:G102)</f>
        <v>0</v>
      </c>
      <c r="H99" s="15">
        <f>SUM(H100:H102)</f>
        <v>0</v>
      </c>
      <c r="I99" s="15">
        <f>SUM(I100:I102)</f>
        <v>0</v>
      </c>
      <c r="J99" s="15">
        <f>SUM(J100:J102)</f>
        <v>0</v>
      </c>
      <c r="K99" s="15">
        <f>SUM(K100:K102)</f>
        <v>0</v>
      </c>
      <c r="L99" s="16"/>
      <c r="M99" s="15">
        <f>SUM(M100:M102)</f>
        <v>0</v>
      </c>
      <c r="N99" s="15">
        <f>SUM(N100:N102)</f>
        <v>0</v>
      </c>
      <c r="O99" s="15">
        <f>SUM(O100:O102)</f>
        <v>0</v>
      </c>
      <c r="P99" s="15">
        <f>SUM(P100:P102)</f>
        <v>0</v>
      </c>
      <c r="Q99" s="15">
        <f>SUM(Q100:Q102)</f>
        <v>0</v>
      </c>
      <c r="R99" s="19"/>
      <c r="S99" s="19"/>
      <c r="T99" s="116"/>
      <c r="U99" s="117"/>
      <c r="X99" s="6"/>
      <c r="AB99" s="278" t="s">
        <v>244</v>
      </c>
      <c r="AC99" s="278" t="s">
        <v>252</v>
      </c>
    </row>
    <row r="100" spans="1:68" ht="15" customHeight="1">
      <c r="B100" s="283" t="s">
        <v>231</v>
      </c>
      <c r="C100" s="18">
        <f t="shared" ref="C100:C105" si="36">SUM(G100:K100)</f>
        <v>0</v>
      </c>
      <c r="D100" s="18">
        <f t="shared" ref="D100:D105" si="37">C100-E100</f>
        <v>0</v>
      </c>
      <c r="E100" s="18">
        <f t="shared" ref="E100:E105" si="38">SUM(M100:Q100)</f>
        <v>0</v>
      </c>
      <c r="F100" s="271"/>
      <c r="G100" s="114"/>
      <c r="H100" s="114"/>
      <c r="I100" s="15">
        <f t="shared" ref="I100:J105" si="39">O100</f>
        <v>0</v>
      </c>
      <c r="J100" s="15">
        <f t="shared" si="39"/>
        <v>0</v>
      </c>
      <c r="K100" s="114"/>
      <c r="L100" s="16"/>
      <c r="M100" s="114"/>
      <c r="N100" s="114"/>
      <c r="O100" s="114"/>
      <c r="P100" s="114"/>
      <c r="Q100" s="114"/>
      <c r="R100" s="269"/>
      <c r="S100" s="269"/>
      <c r="T100" s="115" t="str">
        <f t="shared" ref="T100:T105" si="40">IF(AND(D100&gt;=0,G100-M100&gt;=0,H100-N100&gt;=0),"OK","Please explain =&gt;")</f>
        <v>OK</v>
      </c>
      <c r="U100" s="14"/>
      <c r="V100" s="6"/>
      <c r="W100" s="6"/>
      <c r="X100" s="6"/>
      <c r="AB100" s="278" t="s">
        <v>296</v>
      </c>
      <c r="AC100" s="278" t="s">
        <v>297</v>
      </c>
    </row>
    <row r="101" spans="1:68" ht="15" customHeight="1">
      <c r="B101" s="283" t="s">
        <v>234</v>
      </c>
      <c r="C101" s="18">
        <f t="shared" si="36"/>
        <v>0</v>
      </c>
      <c r="D101" s="18">
        <f t="shared" si="37"/>
        <v>0</v>
      </c>
      <c r="E101" s="18">
        <f t="shared" si="38"/>
        <v>0</v>
      </c>
      <c r="F101" s="271"/>
      <c r="G101" s="114"/>
      <c r="H101" s="114"/>
      <c r="I101" s="15">
        <f t="shared" si="39"/>
        <v>0</v>
      </c>
      <c r="J101" s="15">
        <f t="shared" si="39"/>
        <v>0</v>
      </c>
      <c r="K101" s="114"/>
      <c r="L101" s="16"/>
      <c r="M101" s="114"/>
      <c r="N101" s="114"/>
      <c r="O101" s="114"/>
      <c r="P101" s="114"/>
      <c r="Q101" s="114"/>
      <c r="R101" s="269"/>
      <c r="S101" s="269"/>
      <c r="T101" s="115" t="str">
        <f t="shared" si="40"/>
        <v>OK</v>
      </c>
      <c r="U101" s="14"/>
      <c r="V101" s="6"/>
      <c r="W101" s="6"/>
      <c r="X101" s="6"/>
      <c r="AB101" s="278" t="s">
        <v>298</v>
      </c>
      <c r="AC101" s="278" t="s">
        <v>299</v>
      </c>
    </row>
    <row r="102" spans="1:68" s="25" customFormat="1" ht="15" customHeight="1">
      <c r="A102" s="11"/>
      <c r="B102" s="283" t="s">
        <v>237</v>
      </c>
      <c r="C102" s="18">
        <f t="shared" si="36"/>
        <v>0</v>
      </c>
      <c r="D102" s="18">
        <f t="shared" si="37"/>
        <v>0</v>
      </c>
      <c r="E102" s="18">
        <f t="shared" si="38"/>
        <v>0</v>
      </c>
      <c r="F102" s="271"/>
      <c r="G102" s="114"/>
      <c r="H102" s="114"/>
      <c r="I102" s="15">
        <f t="shared" si="39"/>
        <v>0</v>
      </c>
      <c r="J102" s="15">
        <f t="shared" si="39"/>
        <v>0</v>
      </c>
      <c r="K102" s="114"/>
      <c r="L102" s="16"/>
      <c r="M102" s="114"/>
      <c r="N102" s="114"/>
      <c r="O102" s="114"/>
      <c r="P102" s="114"/>
      <c r="Q102" s="114"/>
      <c r="R102" s="269"/>
      <c r="S102" s="269"/>
      <c r="T102" s="115" t="str">
        <f t="shared" si="40"/>
        <v>OK</v>
      </c>
      <c r="U102" s="14"/>
      <c r="V102" s="6"/>
      <c r="W102" s="6"/>
      <c r="X102" s="6"/>
      <c r="Y102" s="11"/>
      <c r="Z102" s="11"/>
      <c r="AA102" s="11"/>
      <c r="AB102" s="278" t="s">
        <v>300</v>
      </c>
      <c r="AC102" s="278" t="s">
        <v>301</v>
      </c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</row>
    <row r="103" spans="1:68" s="25" customFormat="1" ht="15" customHeight="1">
      <c r="A103" s="11"/>
      <c r="B103" s="276" t="s">
        <v>240</v>
      </c>
      <c r="C103" s="15">
        <f t="shared" si="36"/>
        <v>0</v>
      </c>
      <c r="D103" s="15">
        <f t="shared" si="37"/>
        <v>0</v>
      </c>
      <c r="E103" s="15">
        <f t="shared" si="38"/>
        <v>0</v>
      </c>
      <c r="F103" s="271"/>
      <c r="G103" s="114"/>
      <c r="H103" s="114"/>
      <c r="I103" s="15">
        <f t="shared" si="39"/>
        <v>0</v>
      </c>
      <c r="J103" s="15">
        <f t="shared" si="39"/>
        <v>0</v>
      </c>
      <c r="K103" s="114"/>
      <c r="L103" s="16"/>
      <c r="M103" s="114"/>
      <c r="N103" s="114"/>
      <c r="O103" s="114"/>
      <c r="P103" s="114"/>
      <c r="Q103" s="114"/>
      <c r="R103" s="269"/>
      <c r="S103" s="269"/>
      <c r="T103" s="115" t="str">
        <f t="shared" si="40"/>
        <v>OK</v>
      </c>
      <c r="U103" s="14"/>
      <c r="V103" s="6"/>
      <c r="W103" s="6"/>
      <c r="X103" s="6"/>
      <c r="Y103" s="11"/>
      <c r="Z103" s="11"/>
      <c r="AA103" s="11"/>
      <c r="AB103" s="278" t="s">
        <v>302</v>
      </c>
      <c r="AC103" s="278" t="s">
        <v>303</v>
      </c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</row>
    <row r="104" spans="1:68" s="25" customFormat="1" ht="15" customHeight="1">
      <c r="A104" s="11"/>
      <c r="B104" s="276" t="s">
        <v>243</v>
      </c>
      <c r="C104" s="15">
        <f t="shared" si="36"/>
        <v>0</v>
      </c>
      <c r="D104" s="15">
        <f t="shared" si="37"/>
        <v>0</v>
      </c>
      <c r="E104" s="15">
        <f t="shared" si="38"/>
        <v>0</v>
      </c>
      <c r="F104" s="271"/>
      <c r="G104" s="114"/>
      <c r="H104" s="114"/>
      <c r="I104" s="15">
        <f t="shared" si="39"/>
        <v>0</v>
      </c>
      <c r="J104" s="15">
        <f t="shared" si="39"/>
        <v>0</v>
      </c>
      <c r="K104" s="114"/>
      <c r="L104" s="16"/>
      <c r="M104" s="114"/>
      <c r="N104" s="114"/>
      <c r="O104" s="114"/>
      <c r="P104" s="114"/>
      <c r="Q104" s="114"/>
      <c r="R104" s="269"/>
      <c r="S104" s="269"/>
      <c r="T104" s="115" t="str">
        <f t="shared" si="40"/>
        <v>OK</v>
      </c>
      <c r="U104" s="14"/>
      <c r="V104" s="6"/>
      <c r="W104" s="6"/>
      <c r="X104" s="6"/>
      <c r="Y104" s="11"/>
      <c r="Z104" s="11"/>
      <c r="AA104" s="11"/>
      <c r="AB104" s="278" t="s">
        <v>304</v>
      </c>
      <c r="AC104" s="278" t="s">
        <v>305</v>
      </c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</row>
    <row r="105" spans="1:68" s="25" customFormat="1" ht="15" customHeight="1">
      <c r="A105" s="11"/>
      <c r="B105" s="276" t="s">
        <v>251</v>
      </c>
      <c r="C105" s="15">
        <f t="shared" si="36"/>
        <v>0</v>
      </c>
      <c r="D105" s="15">
        <f t="shared" si="37"/>
        <v>0</v>
      </c>
      <c r="E105" s="15">
        <f t="shared" si="38"/>
        <v>0</v>
      </c>
      <c r="F105" s="271"/>
      <c r="G105" s="114"/>
      <c r="H105" s="114"/>
      <c r="I105" s="15">
        <f t="shared" si="39"/>
        <v>0</v>
      </c>
      <c r="J105" s="15">
        <f t="shared" si="39"/>
        <v>0</v>
      </c>
      <c r="K105" s="114"/>
      <c r="L105" s="16"/>
      <c r="M105" s="114"/>
      <c r="N105" s="114"/>
      <c r="O105" s="114"/>
      <c r="P105" s="114"/>
      <c r="Q105" s="114"/>
      <c r="R105" s="269"/>
      <c r="S105" s="269"/>
      <c r="T105" s="115" t="str">
        <f t="shared" si="40"/>
        <v>OK</v>
      </c>
      <c r="U105" s="14"/>
      <c r="V105" s="6"/>
      <c r="W105" s="6"/>
      <c r="X105" s="6"/>
      <c r="Y105" s="11"/>
      <c r="Z105" s="11"/>
      <c r="AA105" s="11"/>
      <c r="AB105" s="278" t="s">
        <v>306</v>
      </c>
      <c r="AC105" s="278" t="s">
        <v>307</v>
      </c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</row>
    <row r="106" spans="1:68" s="25" customFormat="1" ht="15" customHeight="1">
      <c r="A106" s="11"/>
      <c r="B106" s="279" t="s">
        <v>259</v>
      </c>
      <c r="C106" s="15">
        <f>+C107+C108+C109</f>
        <v>0</v>
      </c>
      <c r="D106" s="15">
        <f>+D107+D108+D109</f>
        <v>0</v>
      </c>
      <c r="E106" s="15">
        <f>+E107+E108+E109</f>
        <v>0</v>
      </c>
      <c r="F106" s="281"/>
      <c r="G106" s="15">
        <f>+G107+G108+G109</f>
        <v>0</v>
      </c>
      <c r="H106" s="15">
        <f>+H107+H108+H109</f>
        <v>0</v>
      </c>
      <c r="I106" s="15">
        <f>+I107+I108+I109</f>
        <v>0</v>
      </c>
      <c r="J106" s="15">
        <f>+J107+J108+J109</f>
        <v>0</v>
      </c>
      <c r="K106" s="15">
        <f>+K107+K108+K109</f>
        <v>0</v>
      </c>
      <c r="L106" s="20"/>
      <c r="M106" s="15">
        <f>+M107+M108+M109</f>
        <v>0</v>
      </c>
      <c r="N106" s="15">
        <f>+N107+N108+N109</f>
        <v>0</v>
      </c>
      <c r="O106" s="15">
        <f>+O107+O108+O109</f>
        <v>0</v>
      </c>
      <c r="P106" s="15">
        <f>+P107+P108+P109</f>
        <v>0</v>
      </c>
      <c r="Q106" s="15">
        <f>+Q107+Q108+Q109</f>
        <v>0</v>
      </c>
      <c r="R106" s="284"/>
      <c r="S106" s="284"/>
      <c r="T106" s="116"/>
      <c r="U106" s="117"/>
      <c r="V106" s="6"/>
      <c r="W106" s="6"/>
      <c r="X106" s="6"/>
      <c r="Y106" s="11"/>
      <c r="Z106" s="11"/>
      <c r="AA106" s="11"/>
      <c r="AB106" s="278" t="s">
        <v>308</v>
      </c>
      <c r="AC106" s="278" t="s">
        <v>309</v>
      </c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</row>
    <row r="107" spans="1:68" s="25" customFormat="1" ht="15" customHeight="1">
      <c r="A107" s="11"/>
      <c r="B107" s="280" t="s">
        <v>262</v>
      </c>
      <c r="C107" s="18">
        <f>SUM(G107:K107)</f>
        <v>0</v>
      </c>
      <c r="D107" s="18">
        <f>C107-E107</f>
        <v>0</v>
      </c>
      <c r="E107" s="18">
        <f>SUM(M107:Q107)</f>
        <v>0</v>
      </c>
      <c r="F107" s="281"/>
      <c r="G107" s="114"/>
      <c r="H107" s="114"/>
      <c r="I107" s="15">
        <f t="shared" ref="I107:J109" si="41">O107</f>
        <v>0</v>
      </c>
      <c r="J107" s="15">
        <f t="shared" si="41"/>
        <v>0</v>
      </c>
      <c r="K107" s="114"/>
      <c r="L107" s="20"/>
      <c r="M107" s="114"/>
      <c r="N107" s="114"/>
      <c r="O107" s="114"/>
      <c r="P107" s="114"/>
      <c r="Q107" s="114"/>
      <c r="R107" s="284"/>
      <c r="S107" s="284"/>
      <c r="T107" s="115" t="str">
        <f>IF(AND(D107&gt;=0,G107-M107&gt;=0,H107-N107&gt;=0),"OK","Please explain =&gt;")</f>
        <v>OK</v>
      </c>
      <c r="U107" s="14"/>
      <c r="V107" s="6"/>
      <c r="W107" s="6"/>
      <c r="X107" s="6"/>
      <c r="Y107" s="11"/>
      <c r="Z107" s="11"/>
      <c r="AA107" s="11"/>
      <c r="AB107" s="278" t="s">
        <v>310</v>
      </c>
      <c r="AC107" s="278" t="s">
        <v>311</v>
      </c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</row>
    <row r="108" spans="1:68" s="25" customFormat="1" ht="15" customHeight="1">
      <c r="A108" s="11"/>
      <c r="B108" s="280" t="s">
        <v>265</v>
      </c>
      <c r="C108" s="18">
        <f>SUM(G108:K108)</f>
        <v>0</v>
      </c>
      <c r="D108" s="18">
        <f>C108-E108</f>
        <v>0</v>
      </c>
      <c r="E108" s="18">
        <f>SUM(M108:Q108)</f>
        <v>0</v>
      </c>
      <c r="F108" s="281"/>
      <c r="G108" s="114"/>
      <c r="H108" s="114"/>
      <c r="I108" s="15">
        <f t="shared" si="41"/>
        <v>0</v>
      </c>
      <c r="J108" s="15">
        <f t="shared" si="41"/>
        <v>0</v>
      </c>
      <c r="K108" s="114"/>
      <c r="L108" s="20"/>
      <c r="M108" s="114"/>
      <c r="N108" s="114"/>
      <c r="O108" s="114"/>
      <c r="P108" s="114"/>
      <c r="Q108" s="114"/>
      <c r="R108" s="284"/>
      <c r="S108" s="284"/>
      <c r="T108" s="115" t="str">
        <f>IF(AND(D108&gt;=0,G108-M108&gt;=0,H108-N108&gt;=0),"OK","Please explain =&gt;")</f>
        <v>OK</v>
      </c>
      <c r="U108" s="14"/>
      <c r="V108" s="6"/>
      <c r="W108" s="6"/>
      <c r="X108" s="6"/>
      <c r="Y108" s="11"/>
      <c r="Z108" s="11"/>
      <c r="AA108" s="11"/>
      <c r="AB108" s="278" t="s">
        <v>312</v>
      </c>
      <c r="AC108" s="278" t="s">
        <v>313</v>
      </c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</row>
    <row r="109" spans="1:68" s="25" customFormat="1" ht="15" customHeight="1">
      <c r="A109" s="11"/>
      <c r="B109" s="280" t="s">
        <v>268</v>
      </c>
      <c r="C109" s="18">
        <f>SUM(G109:K109)</f>
        <v>0</v>
      </c>
      <c r="D109" s="18">
        <f>C109-E109</f>
        <v>0</v>
      </c>
      <c r="E109" s="18">
        <f>SUM(M109:Q109)</f>
        <v>0</v>
      </c>
      <c r="F109" s="281"/>
      <c r="G109" s="114"/>
      <c r="H109" s="114"/>
      <c r="I109" s="15">
        <f t="shared" si="41"/>
        <v>0</v>
      </c>
      <c r="J109" s="15">
        <f t="shared" si="41"/>
        <v>0</v>
      </c>
      <c r="K109" s="114"/>
      <c r="L109" s="20"/>
      <c r="M109" s="114"/>
      <c r="N109" s="114"/>
      <c r="O109" s="114"/>
      <c r="P109" s="114"/>
      <c r="Q109" s="114"/>
      <c r="R109" s="284"/>
      <c r="S109" s="284"/>
      <c r="T109" s="115" t="str">
        <f>IF(AND(D109&gt;=0,G109-M109&gt;=0,H109-N109&gt;=0),"OK","Please explain =&gt;")</f>
        <v>OK</v>
      </c>
      <c r="U109" s="14"/>
      <c r="V109" s="6"/>
      <c r="W109" s="6"/>
      <c r="X109" s="6"/>
      <c r="Y109" s="11"/>
      <c r="Z109" s="11"/>
      <c r="AA109" s="11"/>
      <c r="AB109" s="278" t="s">
        <v>314</v>
      </c>
      <c r="AC109" s="278" t="s">
        <v>315</v>
      </c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</row>
    <row r="110" spans="1:68" s="25" customFormat="1" ht="15" customHeight="1">
      <c r="A110" s="11"/>
      <c r="B110" s="275" t="s">
        <v>367</v>
      </c>
      <c r="C110" s="15">
        <f>+SUM(C111:C113,C117:C120)</f>
        <v>0</v>
      </c>
      <c r="D110" s="15">
        <f>+SUM(D111:D113,D117:D120)</f>
        <v>0</v>
      </c>
      <c r="E110" s="15">
        <f>+SUM(E111:E113,E117:E120)</f>
        <v>0</v>
      </c>
      <c r="F110" s="271"/>
      <c r="G110" s="18">
        <f>+SUM(G111:G113,G117:G120)</f>
        <v>0</v>
      </c>
      <c r="H110" s="18">
        <f>+SUM(H111:H113,H117:H120)</f>
        <v>0</v>
      </c>
      <c r="I110" s="18">
        <f>+SUM(I111:I113,I117:I120)</f>
        <v>0</v>
      </c>
      <c r="J110" s="18">
        <f>+SUM(J111:J113,J117:J120)</f>
        <v>0</v>
      </c>
      <c r="K110" s="18">
        <f>+SUM(K111:K113,K117:K120)</f>
        <v>0</v>
      </c>
      <c r="L110" s="16"/>
      <c r="M110" s="18">
        <f>+SUM(M111:M113,M117:M120)</f>
        <v>0</v>
      </c>
      <c r="N110" s="18">
        <f>+SUM(N111:N113,N117:N120)</f>
        <v>0</v>
      </c>
      <c r="O110" s="18">
        <f>+SUM(O111:O113,O117:O120)</f>
        <v>0</v>
      </c>
      <c r="P110" s="18">
        <f>+SUM(P111:P113,P117:P120)</f>
        <v>0</v>
      </c>
      <c r="Q110" s="18">
        <f>+SUM(Q111:Q113,Q117:Q120)</f>
        <v>0</v>
      </c>
      <c r="R110" s="269"/>
      <c r="S110" s="269"/>
      <c r="T110" s="116"/>
      <c r="U110" s="117"/>
      <c r="V110" s="6"/>
      <c r="W110" s="6"/>
      <c r="X110" s="6"/>
      <c r="Y110" s="11"/>
      <c r="Z110" s="11"/>
      <c r="AA110" s="11"/>
      <c r="AB110" s="278" t="s">
        <v>244</v>
      </c>
      <c r="AC110" s="278" t="s">
        <v>280</v>
      </c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</row>
    <row r="111" spans="1:68" s="25" customFormat="1" ht="15" customHeight="1">
      <c r="A111" s="11"/>
      <c r="B111" s="276" t="s">
        <v>225</v>
      </c>
      <c r="C111" s="15">
        <f>SUM(G111:K111)</f>
        <v>0</v>
      </c>
      <c r="D111" s="15">
        <f>C111-E111</f>
        <v>0</v>
      </c>
      <c r="E111" s="15">
        <f>SUM(M111:Q111)</f>
        <v>0</v>
      </c>
      <c r="F111" s="271"/>
      <c r="G111" s="114"/>
      <c r="H111" s="114"/>
      <c r="I111" s="15">
        <f>O111</f>
        <v>0</v>
      </c>
      <c r="J111" s="15">
        <f>P111</f>
        <v>0</v>
      </c>
      <c r="K111" s="114"/>
      <c r="L111" s="16"/>
      <c r="M111" s="114"/>
      <c r="N111" s="114"/>
      <c r="O111" s="114"/>
      <c r="P111" s="114"/>
      <c r="Q111" s="114"/>
      <c r="R111" s="269"/>
      <c r="S111" s="269"/>
      <c r="T111" s="115" t="str">
        <f>IF(AND(D111&gt;=0,G111-M111&gt;=0,H111-N111&gt;=0),"OK","Please explain =&gt;")</f>
        <v>OK</v>
      </c>
      <c r="U111" s="14"/>
      <c r="V111" s="6"/>
      <c r="W111" s="6"/>
      <c r="X111" s="6"/>
      <c r="Y111" s="11"/>
      <c r="Z111" s="11"/>
      <c r="AA111" s="11"/>
      <c r="AB111" s="278" t="s">
        <v>291</v>
      </c>
      <c r="AC111" s="278" t="s">
        <v>317</v>
      </c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</row>
    <row r="112" spans="1:68" s="25" customFormat="1" ht="15" customHeight="1">
      <c r="A112" s="11"/>
      <c r="B112" s="276" t="s">
        <v>228</v>
      </c>
      <c r="C112" s="15">
        <f>SUM(G112:K112)</f>
        <v>0</v>
      </c>
      <c r="D112" s="15">
        <f>C112-E112</f>
        <v>0</v>
      </c>
      <c r="E112" s="15">
        <f>SUM(M112:Q112)</f>
        <v>0</v>
      </c>
      <c r="F112" s="271"/>
      <c r="G112" s="114"/>
      <c r="H112" s="114"/>
      <c r="I112" s="15">
        <f>O112</f>
        <v>0</v>
      </c>
      <c r="J112" s="15">
        <f>P112</f>
        <v>0</v>
      </c>
      <c r="K112" s="114"/>
      <c r="L112" s="16"/>
      <c r="M112" s="114"/>
      <c r="N112" s="114"/>
      <c r="O112" s="114"/>
      <c r="P112" s="114"/>
      <c r="Q112" s="114"/>
      <c r="R112" s="269"/>
      <c r="S112" s="269"/>
      <c r="T112" s="115" t="str">
        <f>IF(AND(D112&gt;=0,G112-M112&gt;=0,H112-N112&gt;=0),"OK","Please explain =&gt;")</f>
        <v>OK</v>
      </c>
      <c r="U112" s="14"/>
      <c r="V112" s="6"/>
      <c r="W112" s="6"/>
      <c r="X112" s="6"/>
      <c r="Y112" s="11"/>
      <c r="Z112" s="11"/>
      <c r="AA112" s="11"/>
      <c r="AB112" s="278" t="s">
        <v>293</v>
      </c>
      <c r="AC112" s="278" t="s">
        <v>318</v>
      </c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</row>
    <row r="113" spans="1:68" s="25" customFormat="1" ht="15" customHeight="1">
      <c r="A113" s="11"/>
      <c r="B113" s="276" t="s">
        <v>295</v>
      </c>
      <c r="C113" s="15">
        <f>SUM(C114:C116)</f>
        <v>0</v>
      </c>
      <c r="D113" s="15">
        <f>SUM(D114:D116)</f>
        <v>0</v>
      </c>
      <c r="E113" s="15">
        <f>SUM(E114:E116)</f>
        <v>0</v>
      </c>
      <c r="F113" s="271"/>
      <c r="G113" s="15">
        <f>SUM(G114:G116)</f>
        <v>0</v>
      </c>
      <c r="H113" s="15">
        <f>SUM(H114:H116)</f>
        <v>0</v>
      </c>
      <c r="I113" s="15">
        <f>SUM(I114:I116)</f>
        <v>0</v>
      </c>
      <c r="J113" s="15">
        <f>SUM(J114:J116)</f>
        <v>0</v>
      </c>
      <c r="K113" s="15">
        <f>SUM(K114:K116)</f>
        <v>0</v>
      </c>
      <c r="L113" s="16"/>
      <c r="M113" s="15">
        <f>SUM(M114:M116)</f>
        <v>0</v>
      </c>
      <c r="N113" s="15">
        <f>SUM(N114:N116)</f>
        <v>0</v>
      </c>
      <c r="O113" s="15">
        <f>SUM(O114:O116)</f>
        <v>0</v>
      </c>
      <c r="P113" s="15">
        <f>SUM(P114:P116)</f>
        <v>0</v>
      </c>
      <c r="Q113" s="15">
        <f>SUM(Q114:Q116)</f>
        <v>0</v>
      </c>
      <c r="R113" s="269"/>
      <c r="S113" s="269"/>
      <c r="T113" s="116"/>
      <c r="U113" s="117"/>
      <c r="V113" s="6"/>
      <c r="W113" s="6"/>
      <c r="X113" s="6"/>
      <c r="Y113" s="11"/>
      <c r="Z113" s="11"/>
      <c r="AA113" s="11"/>
      <c r="AB113" s="278" t="s">
        <v>244</v>
      </c>
      <c r="AC113" s="278" t="s">
        <v>280</v>
      </c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</row>
    <row r="114" spans="1:68" s="25" customFormat="1" ht="15" customHeight="1">
      <c r="A114" s="11"/>
      <c r="B114" s="283" t="s">
        <v>231</v>
      </c>
      <c r="C114" s="18">
        <f t="shared" ref="C114:C119" si="42">SUM(G114:K114)</f>
        <v>0</v>
      </c>
      <c r="D114" s="18">
        <f t="shared" ref="D114:D119" si="43">C114-E114</f>
        <v>0</v>
      </c>
      <c r="E114" s="18">
        <f t="shared" ref="E114:E119" si="44">SUM(M114:Q114)</f>
        <v>0</v>
      </c>
      <c r="F114" s="271"/>
      <c r="G114" s="114"/>
      <c r="H114" s="114"/>
      <c r="I114" s="15">
        <f t="shared" ref="I114:J119" si="45">O114</f>
        <v>0</v>
      </c>
      <c r="J114" s="15">
        <f t="shared" si="45"/>
        <v>0</v>
      </c>
      <c r="K114" s="114"/>
      <c r="L114" s="16"/>
      <c r="M114" s="114"/>
      <c r="N114" s="114"/>
      <c r="O114" s="114"/>
      <c r="P114" s="114"/>
      <c r="Q114" s="114"/>
      <c r="R114" s="269"/>
      <c r="S114" s="269"/>
      <c r="T114" s="115" t="str">
        <f t="shared" ref="T114:T119" si="46">IF(AND(D114&gt;=0,G114-M114&gt;=0,H114-N114&gt;=0),"OK","Please explain =&gt;")</f>
        <v>OK</v>
      </c>
      <c r="U114" s="14"/>
      <c r="V114" s="6"/>
      <c r="W114" s="6"/>
      <c r="X114" s="6"/>
      <c r="Y114" s="11"/>
      <c r="Z114" s="11"/>
      <c r="AA114" s="11"/>
      <c r="AB114" s="278" t="s">
        <v>296</v>
      </c>
      <c r="AC114" s="278" t="s">
        <v>319</v>
      </c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</row>
    <row r="115" spans="1:68" s="25" customFormat="1" ht="15" customHeight="1">
      <c r="A115" s="11"/>
      <c r="B115" s="283" t="s">
        <v>234</v>
      </c>
      <c r="C115" s="18">
        <f t="shared" si="42"/>
        <v>0</v>
      </c>
      <c r="D115" s="18">
        <f t="shared" si="43"/>
        <v>0</v>
      </c>
      <c r="E115" s="18">
        <f t="shared" si="44"/>
        <v>0</v>
      </c>
      <c r="F115" s="271"/>
      <c r="G115" s="114"/>
      <c r="H115" s="114"/>
      <c r="I115" s="15">
        <f t="shared" si="45"/>
        <v>0</v>
      </c>
      <c r="J115" s="15">
        <f t="shared" si="45"/>
        <v>0</v>
      </c>
      <c r="K115" s="114"/>
      <c r="L115" s="16"/>
      <c r="M115" s="114"/>
      <c r="N115" s="114"/>
      <c r="O115" s="114"/>
      <c r="P115" s="114"/>
      <c r="Q115" s="114"/>
      <c r="R115" s="269"/>
      <c r="S115" s="269"/>
      <c r="T115" s="115" t="str">
        <f t="shared" si="46"/>
        <v>OK</v>
      </c>
      <c r="U115" s="14"/>
      <c r="V115" s="6"/>
      <c r="W115" s="6"/>
      <c r="X115" s="6"/>
      <c r="Y115" s="11"/>
      <c r="Z115" s="11"/>
      <c r="AA115" s="11"/>
      <c r="AB115" s="278" t="s">
        <v>298</v>
      </c>
      <c r="AC115" s="278" t="s">
        <v>320</v>
      </c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</row>
    <row r="116" spans="1:68" s="25" customFormat="1" ht="15" customHeight="1">
      <c r="A116" s="11"/>
      <c r="B116" s="283" t="s">
        <v>237</v>
      </c>
      <c r="C116" s="18">
        <f t="shared" si="42"/>
        <v>0</v>
      </c>
      <c r="D116" s="18">
        <f t="shared" si="43"/>
        <v>0</v>
      </c>
      <c r="E116" s="18">
        <f t="shared" si="44"/>
        <v>0</v>
      </c>
      <c r="F116" s="271"/>
      <c r="G116" s="114"/>
      <c r="H116" s="114"/>
      <c r="I116" s="15">
        <f t="shared" si="45"/>
        <v>0</v>
      </c>
      <c r="J116" s="15">
        <f t="shared" si="45"/>
        <v>0</v>
      </c>
      <c r="K116" s="114"/>
      <c r="L116" s="16"/>
      <c r="M116" s="114"/>
      <c r="N116" s="114"/>
      <c r="O116" s="114"/>
      <c r="P116" s="114"/>
      <c r="Q116" s="114"/>
      <c r="R116" s="269"/>
      <c r="S116" s="269"/>
      <c r="T116" s="115" t="str">
        <f t="shared" si="46"/>
        <v>OK</v>
      </c>
      <c r="U116" s="14"/>
      <c r="V116" s="6"/>
      <c r="W116" s="6"/>
      <c r="X116" s="6"/>
      <c r="Y116" s="11"/>
      <c r="Z116" s="11"/>
      <c r="AA116" s="11"/>
      <c r="AB116" s="278" t="s">
        <v>300</v>
      </c>
      <c r="AC116" s="278" t="s">
        <v>321</v>
      </c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</row>
    <row r="117" spans="1:68" s="25" customFormat="1" ht="15" customHeight="1">
      <c r="A117" s="11"/>
      <c r="B117" s="276" t="s">
        <v>240</v>
      </c>
      <c r="C117" s="15">
        <f t="shared" si="42"/>
        <v>0</v>
      </c>
      <c r="D117" s="15">
        <f t="shared" si="43"/>
        <v>0</v>
      </c>
      <c r="E117" s="15">
        <f t="shared" si="44"/>
        <v>0</v>
      </c>
      <c r="F117" s="271"/>
      <c r="G117" s="114"/>
      <c r="H117" s="114"/>
      <c r="I117" s="15">
        <f t="shared" si="45"/>
        <v>0</v>
      </c>
      <c r="J117" s="15">
        <f t="shared" si="45"/>
        <v>0</v>
      </c>
      <c r="K117" s="114"/>
      <c r="L117" s="16"/>
      <c r="M117" s="114"/>
      <c r="N117" s="114"/>
      <c r="O117" s="114"/>
      <c r="P117" s="114"/>
      <c r="Q117" s="114"/>
      <c r="R117" s="269"/>
      <c r="S117" s="269"/>
      <c r="T117" s="115" t="str">
        <f t="shared" si="46"/>
        <v>OK</v>
      </c>
      <c r="U117" s="14"/>
      <c r="V117" s="6"/>
      <c r="W117" s="6"/>
      <c r="X117" s="6"/>
      <c r="Y117" s="11"/>
      <c r="Z117" s="11"/>
      <c r="AA117" s="11"/>
      <c r="AB117" s="278" t="s">
        <v>302</v>
      </c>
      <c r="AC117" s="278" t="s">
        <v>322</v>
      </c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</row>
    <row r="118" spans="1:68" s="25" customFormat="1" ht="15" customHeight="1">
      <c r="A118" s="11"/>
      <c r="B118" s="276" t="s">
        <v>243</v>
      </c>
      <c r="C118" s="15">
        <f t="shared" si="42"/>
        <v>0</v>
      </c>
      <c r="D118" s="15">
        <f t="shared" si="43"/>
        <v>0</v>
      </c>
      <c r="E118" s="15">
        <f t="shared" si="44"/>
        <v>0</v>
      </c>
      <c r="F118" s="271"/>
      <c r="G118" s="114"/>
      <c r="H118" s="114"/>
      <c r="I118" s="15">
        <f t="shared" si="45"/>
        <v>0</v>
      </c>
      <c r="J118" s="15">
        <f t="shared" si="45"/>
        <v>0</v>
      </c>
      <c r="K118" s="114"/>
      <c r="L118" s="16"/>
      <c r="M118" s="114"/>
      <c r="N118" s="114"/>
      <c r="O118" s="114"/>
      <c r="P118" s="114"/>
      <c r="Q118" s="114"/>
      <c r="R118" s="269"/>
      <c r="S118" s="269"/>
      <c r="T118" s="115" t="str">
        <f t="shared" si="46"/>
        <v>OK</v>
      </c>
      <c r="U118" s="14"/>
      <c r="V118" s="6"/>
      <c r="W118" s="6"/>
      <c r="X118" s="6"/>
      <c r="Y118" s="11"/>
      <c r="Z118" s="11"/>
      <c r="AA118" s="11"/>
      <c r="AB118" s="278" t="s">
        <v>304</v>
      </c>
      <c r="AC118" s="278" t="s">
        <v>323</v>
      </c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</row>
    <row r="119" spans="1:68" s="25" customFormat="1" ht="15" customHeight="1">
      <c r="A119" s="11"/>
      <c r="B119" s="276" t="s">
        <v>251</v>
      </c>
      <c r="C119" s="15">
        <f t="shared" si="42"/>
        <v>0</v>
      </c>
      <c r="D119" s="15">
        <f t="shared" si="43"/>
        <v>0</v>
      </c>
      <c r="E119" s="15">
        <f t="shared" si="44"/>
        <v>0</v>
      </c>
      <c r="F119" s="271"/>
      <c r="G119" s="114"/>
      <c r="H119" s="114"/>
      <c r="I119" s="15">
        <f t="shared" si="45"/>
        <v>0</v>
      </c>
      <c r="J119" s="15">
        <f t="shared" si="45"/>
        <v>0</v>
      </c>
      <c r="K119" s="114"/>
      <c r="L119" s="16"/>
      <c r="M119" s="114"/>
      <c r="N119" s="114"/>
      <c r="O119" s="114"/>
      <c r="P119" s="114"/>
      <c r="Q119" s="114"/>
      <c r="R119" s="269"/>
      <c r="S119" s="269"/>
      <c r="T119" s="115" t="str">
        <f t="shared" si="46"/>
        <v>OK</v>
      </c>
      <c r="U119" s="14"/>
      <c r="V119" s="6"/>
      <c r="W119" s="6"/>
      <c r="X119" s="6"/>
      <c r="Y119" s="11"/>
      <c r="Z119" s="11"/>
      <c r="AA119" s="11"/>
      <c r="AB119" s="278" t="s">
        <v>306</v>
      </c>
      <c r="AC119" s="278" t="s">
        <v>324</v>
      </c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</row>
    <row r="120" spans="1:68" s="25" customFormat="1" ht="15" customHeight="1">
      <c r="A120" s="11"/>
      <c r="B120" s="279" t="s">
        <v>259</v>
      </c>
      <c r="C120" s="15">
        <f>+C121+C122+C123</f>
        <v>0</v>
      </c>
      <c r="D120" s="15">
        <f>+D121+D122+D123</f>
        <v>0</v>
      </c>
      <c r="E120" s="15">
        <f>+E121+E122+E123</f>
        <v>0</v>
      </c>
      <c r="F120" s="281"/>
      <c r="G120" s="15">
        <f>+G121+G122+G123</f>
        <v>0</v>
      </c>
      <c r="H120" s="15">
        <f>+H121+H122+H123</f>
        <v>0</v>
      </c>
      <c r="I120" s="15">
        <f>+I121+I122+I123</f>
        <v>0</v>
      </c>
      <c r="J120" s="15">
        <f>+J121+J122+J123</f>
        <v>0</v>
      </c>
      <c r="K120" s="15">
        <f>+K121+K122+K123</f>
        <v>0</v>
      </c>
      <c r="L120" s="20"/>
      <c r="M120" s="15">
        <f>+M121+M122+M123</f>
        <v>0</v>
      </c>
      <c r="N120" s="15">
        <f>+N121+N122+N123</f>
        <v>0</v>
      </c>
      <c r="O120" s="15">
        <f>+O121+O122+O123</f>
        <v>0</v>
      </c>
      <c r="P120" s="15">
        <f>+P121+P122+P123</f>
        <v>0</v>
      </c>
      <c r="Q120" s="15">
        <f>+Q121+Q122+Q123</f>
        <v>0</v>
      </c>
      <c r="R120" s="284"/>
      <c r="S120" s="284"/>
      <c r="T120" s="116"/>
      <c r="U120" s="117"/>
      <c r="V120" s="6"/>
      <c r="W120" s="6"/>
      <c r="X120" s="6"/>
      <c r="Y120" s="11"/>
      <c r="Z120" s="11"/>
      <c r="AA120" s="11"/>
      <c r="AB120" s="278" t="s">
        <v>325</v>
      </c>
      <c r="AC120" s="278" t="s">
        <v>326</v>
      </c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</row>
    <row r="121" spans="1:68" s="25" customFormat="1" ht="15" customHeight="1">
      <c r="A121" s="11"/>
      <c r="B121" s="280" t="s">
        <v>262</v>
      </c>
      <c r="C121" s="18">
        <f>SUM(G121:K121)</f>
        <v>0</v>
      </c>
      <c r="D121" s="18">
        <f>C121-E121</f>
        <v>0</v>
      </c>
      <c r="E121" s="18">
        <f>SUM(M121:Q121)</f>
        <v>0</v>
      </c>
      <c r="F121" s="281"/>
      <c r="G121" s="114"/>
      <c r="H121" s="114"/>
      <c r="I121" s="15">
        <f t="shared" ref="I121:J123" si="47">O121</f>
        <v>0</v>
      </c>
      <c r="J121" s="15">
        <f t="shared" si="47"/>
        <v>0</v>
      </c>
      <c r="K121" s="114"/>
      <c r="L121" s="20"/>
      <c r="M121" s="114"/>
      <c r="N121" s="114"/>
      <c r="O121" s="114"/>
      <c r="P121" s="114"/>
      <c r="Q121" s="114"/>
      <c r="R121" s="284"/>
      <c r="S121" s="284"/>
      <c r="T121" s="115" t="str">
        <f>IF(AND(D121&gt;=0,G121-M121&gt;=0,H121-N121&gt;=0),"OK","Please explain =&gt;")</f>
        <v>OK</v>
      </c>
      <c r="U121" s="14"/>
      <c r="V121" s="6"/>
      <c r="W121" s="6"/>
      <c r="X121" s="6"/>
      <c r="Y121" s="11"/>
      <c r="Z121" s="11"/>
      <c r="AA121" s="11"/>
      <c r="AB121" s="278" t="s">
        <v>310</v>
      </c>
      <c r="AC121" s="278" t="s">
        <v>327</v>
      </c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</row>
    <row r="122" spans="1:68" s="25" customFormat="1" ht="15" customHeight="1">
      <c r="A122" s="11"/>
      <c r="B122" s="280" t="s">
        <v>265</v>
      </c>
      <c r="C122" s="18">
        <f>SUM(G122:K122)</f>
        <v>0</v>
      </c>
      <c r="D122" s="18">
        <f>C122-E122</f>
        <v>0</v>
      </c>
      <c r="E122" s="18">
        <f>SUM(M122:Q122)</f>
        <v>0</v>
      </c>
      <c r="F122" s="281"/>
      <c r="G122" s="114"/>
      <c r="H122" s="114"/>
      <c r="I122" s="15">
        <f t="shared" si="47"/>
        <v>0</v>
      </c>
      <c r="J122" s="15">
        <f t="shared" si="47"/>
        <v>0</v>
      </c>
      <c r="K122" s="114"/>
      <c r="L122" s="20"/>
      <c r="M122" s="114"/>
      <c r="N122" s="114"/>
      <c r="O122" s="114"/>
      <c r="P122" s="114"/>
      <c r="Q122" s="114"/>
      <c r="R122" s="284"/>
      <c r="S122" s="284"/>
      <c r="T122" s="115" t="str">
        <f>IF(AND(D122&gt;=0,G122-M122&gt;=0,H122-N122&gt;=0),"OK","Please explain =&gt;")</f>
        <v>OK</v>
      </c>
      <c r="U122" s="14"/>
      <c r="V122" s="6"/>
      <c r="W122" s="6"/>
      <c r="X122" s="6"/>
      <c r="Y122" s="11"/>
      <c r="Z122" s="11"/>
      <c r="AA122" s="11"/>
      <c r="AB122" s="278" t="s">
        <v>312</v>
      </c>
      <c r="AC122" s="278" t="s">
        <v>328</v>
      </c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</row>
    <row r="123" spans="1:68" s="25" customFormat="1" ht="15" customHeight="1">
      <c r="A123" s="11"/>
      <c r="B123" s="280" t="s">
        <v>268</v>
      </c>
      <c r="C123" s="18">
        <f>SUM(G123:K123)</f>
        <v>0</v>
      </c>
      <c r="D123" s="18">
        <f>C123-E123</f>
        <v>0</v>
      </c>
      <c r="E123" s="18">
        <f>SUM(M123:Q123)</f>
        <v>0</v>
      </c>
      <c r="F123" s="281"/>
      <c r="G123" s="114"/>
      <c r="H123" s="114"/>
      <c r="I123" s="15">
        <f t="shared" si="47"/>
        <v>0</v>
      </c>
      <c r="J123" s="15">
        <f t="shared" si="47"/>
        <v>0</v>
      </c>
      <c r="K123" s="114"/>
      <c r="L123" s="20"/>
      <c r="M123" s="114"/>
      <c r="N123" s="114"/>
      <c r="O123" s="114"/>
      <c r="P123" s="114"/>
      <c r="Q123" s="114"/>
      <c r="R123" s="284"/>
      <c r="S123" s="284"/>
      <c r="T123" s="115" t="str">
        <f>IF(AND(D123&gt;=0,G123-M123&gt;=0,H123-N123&gt;=0),"OK","Please explain =&gt;")</f>
        <v>OK</v>
      </c>
      <c r="U123" s="14"/>
      <c r="V123" s="6"/>
      <c r="W123" s="6"/>
      <c r="X123" s="6"/>
      <c r="Y123" s="11"/>
      <c r="Z123" s="11"/>
      <c r="AA123" s="11"/>
      <c r="AB123" s="278" t="s">
        <v>314</v>
      </c>
      <c r="AC123" s="278" t="s">
        <v>329</v>
      </c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</row>
    <row r="124" spans="1:68" s="25" customFormat="1" ht="15" customHeight="1">
      <c r="A124" s="11"/>
      <c r="B124" s="275" t="s">
        <v>368</v>
      </c>
      <c r="C124" s="15">
        <f>+SUM(C125:C131)</f>
        <v>0</v>
      </c>
      <c r="D124" s="15">
        <f>+SUM(D125:D131)</f>
        <v>0</v>
      </c>
      <c r="E124" s="15">
        <f>+SUM(E125:E131)</f>
        <v>0</v>
      </c>
      <c r="F124" s="271"/>
      <c r="G124" s="15">
        <f>+SUM(G125:G131)</f>
        <v>0</v>
      </c>
      <c r="H124" s="15">
        <f>+SUM(H125:H131)</f>
        <v>0</v>
      </c>
      <c r="I124" s="15">
        <f>+SUM(I125:I131)</f>
        <v>0</v>
      </c>
      <c r="J124" s="15">
        <f>+SUM(J125:J131)</f>
        <v>0</v>
      </c>
      <c r="K124" s="15">
        <f>+SUM(K125:K131)</f>
        <v>0</v>
      </c>
      <c r="L124" s="16"/>
      <c r="M124" s="15">
        <f>+SUM(M125:M131)</f>
        <v>0</v>
      </c>
      <c r="N124" s="15">
        <f>+SUM(N125:N131)</f>
        <v>0</v>
      </c>
      <c r="O124" s="15">
        <f>+SUM(O125:O131)</f>
        <v>0</v>
      </c>
      <c r="P124" s="15">
        <f>+SUM(P125:P131)</f>
        <v>0</v>
      </c>
      <c r="Q124" s="15">
        <f>+SUM(Q125:Q131)</f>
        <v>0</v>
      </c>
      <c r="R124" s="269"/>
      <c r="S124" s="269"/>
      <c r="T124" s="116"/>
      <c r="U124" s="117"/>
      <c r="V124" s="6"/>
      <c r="W124" s="6"/>
      <c r="X124" s="6"/>
      <c r="Y124" s="11"/>
      <c r="Z124" s="11"/>
      <c r="AA124" s="11"/>
      <c r="AB124" s="278" t="s">
        <v>244</v>
      </c>
      <c r="AC124" s="278" t="s">
        <v>252</v>
      </c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</row>
    <row r="125" spans="1:68" s="25" customFormat="1" ht="15" customHeight="1">
      <c r="A125" s="11"/>
      <c r="B125" s="276" t="s">
        <v>225</v>
      </c>
      <c r="C125" s="15">
        <f t="shared" ref="C125:C130" si="48">SUM(G125:K125)</f>
        <v>0</v>
      </c>
      <c r="D125" s="15">
        <f t="shared" ref="D125:D130" si="49">C125-E125</f>
        <v>0</v>
      </c>
      <c r="E125" s="15">
        <f t="shared" ref="E125:E130" si="50">SUM(M125:Q125)</f>
        <v>0</v>
      </c>
      <c r="F125" s="271"/>
      <c r="G125" s="114"/>
      <c r="H125" s="114"/>
      <c r="I125" s="15">
        <f t="shared" ref="I125:J130" si="51">O125</f>
        <v>0</v>
      </c>
      <c r="J125" s="15">
        <f t="shared" si="51"/>
        <v>0</v>
      </c>
      <c r="K125" s="114"/>
      <c r="L125" s="16"/>
      <c r="M125" s="114"/>
      <c r="N125" s="114"/>
      <c r="O125" s="114"/>
      <c r="P125" s="114"/>
      <c r="Q125" s="114"/>
      <c r="R125" s="269"/>
      <c r="S125" s="269"/>
      <c r="T125" s="115" t="str">
        <f t="shared" ref="T125:T130" si="52">IF(AND(D125&gt;=0,G125-M125&gt;=0,H125-N125&gt;=0),"OK","Please explain =&gt;")</f>
        <v>OK</v>
      </c>
      <c r="U125" s="14"/>
      <c r="V125" s="6"/>
      <c r="W125" s="6"/>
      <c r="X125" s="6"/>
      <c r="Y125" s="11"/>
      <c r="Z125" s="11"/>
      <c r="AA125" s="11"/>
      <c r="AB125" s="278" t="s">
        <v>331</v>
      </c>
      <c r="AC125" s="278" t="s">
        <v>332</v>
      </c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</row>
    <row r="126" spans="1:68" s="25" customFormat="1" ht="15" customHeight="1">
      <c r="A126" s="11"/>
      <c r="B126" s="276" t="s">
        <v>228</v>
      </c>
      <c r="C126" s="15">
        <f t="shared" si="48"/>
        <v>0</v>
      </c>
      <c r="D126" s="15">
        <f t="shared" si="49"/>
        <v>0</v>
      </c>
      <c r="E126" s="15">
        <f t="shared" si="50"/>
        <v>0</v>
      </c>
      <c r="F126" s="271"/>
      <c r="G126" s="114"/>
      <c r="H126" s="114"/>
      <c r="I126" s="15">
        <f t="shared" si="51"/>
        <v>0</v>
      </c>
      <c r="J126" s="15">
        <f t="shared" si="51"/>
        <v>0</v>
      </c>
      <c r="K126" s="114"/>
      <c r="L126" s="16"/>
      <c r="M126" s="114"/>
      <c r="N126" s="114"/>
      <c r="O126" s="114"/>
      <c r="P126" s="114"/>
      <c r="Q126" s="114"/>
      <c r="R126" s="269"/>
      <c r="S126" s="269"/>
      <c r="T126" s="115" t="str">
        <f t="shared" si="52"/>
        <v>OK</v>
      </c>
      <c r="U126" s="14"/>
      <c r="V126" s="6"/>
      <c r="W126" s="6"/>
      <c r="X126" s="6"/>
      <c r="Y126" s="11"/>
      <c r="Z126" s="11"/>
      <c r="AA126" s="11"/>
      <c r="AB126" s="278" t="s">
        <v>333</v>
      </c>
      <c r="AC126" s="278" t="s">
        <v>334</v>
      </c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</row>
    <row r="127" spans="1:68" s="25" customFormat="1" ht="15" customHeight="1">
      <c r="A127" s="11"/>
      <c r="B127" s="276" t="s">
        <v>295</v>
      </c>
      <c r="C127" s="15">
        <f t="shared" si="48"/>
        <v>0</v>
      </c>
      <c r="D127" s="15">
        <f t="shared" si="49"/>
        <v>0</v>
      </c>
      <c r="E127" s="15">
        <f t="shared" si="50"/>
        <v>0</v>
      </c>
      <c r="F127" s="271"/>
      <c r="G127" s="114"/>
      <c r="H127" s="114"/>
      <c r="I127" s="15">
        <f t="shared" si="51"/>
        <v>0</v>
      </c>
      <c r="J127" s="15">
        <f t="shared" si="51"/>
        <v>0</v>
      </c>
      <c r="K127" s="114"/>
      <c r="L127" s="16"/>
      <c r="M127" s="114"/>
      <c r="N127" s="114"/>
      <c r="O127" s="114"/>
      <c r="P127" s="114"/>
      <c r="Q127" s="114"/>
      <c r="R127" s="269"/>
      <c r="S127" s="269"/>
      <c r="T127" s="115" t="str">
        <f t="shared" si="52"/>
        <v>OK</v>
      </c>
      <c r="U127" s="14"/>
      <c r="V127" s="6"/>
      <c r="W127" s="6"/>
      <c r="X127" s="6"/>
      <c r="Y127" s="11"/>
      <c r="Z127" s="11"/>
      <c r="AA127" s="11"/>
      <c r="AB127" s="278" t="s">
        <v>335</v>
      </c>
      <c r="AC127" s="278" t="s">
        <v>336</v>
      </c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</row>
    <row r="128" spans="1:68" s="25" customFormat="1" ht="15" customHeight="1">
      <c r="A128" s="11"/>
      <c r="B128" s="276" t="s">
        <v>240</v>
      </c>
      <c r="C128" s="15">
        <f t="shared" si="48"/>
        <v>0</v>
      </c>
      <c r="D128" s="15">
        <f t="shared" si="49"/>
        <v>0</v>
      </c>
      <c r="E128" s="15">
        <f t="shared" si="50"/>
        <v>0</v>
      </c>
      <c r="F128" s="271"/>
      <c r="G128" s="114"/>
      <c r="H128" s="114"/>
      <c r="I128" s="15">
        <f t="shared" si="51"/>
        <v>0</v>
      </c>
      <c r="J128" s="15">
        <f t="shared" si="51"/>
        <v>0</v>
      </c>
      <c r="K128" s="114"/>
      <c r="L128" s="16"/>
      <c r="M128" s="114"/>
      <c r="N128" s="114"/>
      <c r="O128" s="114"/>
      <c r="P128" s="114"/>
      <c r="Q128" s="114"/>
      <c r="R128" s="269"/>
      <c r="S128" s="269"/>
      <c r="T128" s="115" t="str">
        <f t="shared" si="52"/>
        <v>OK</v>
      </c>
      <c r="U128" s="14"/>
      <c r="V128" s="6"/>
      <c r="W128" s="6"/>
      <c r="X128" s="6"/>
      <c r="Y128" s="11"/>
      <c r="Z128" s="11"/>
      <c r="AA128" s="11"/>
      <c r="AB128" s="278" t="s">
        <v>337</v>
      </c>
      <c r="AC128" s="278" t="s">
        <v>338</v>
      </c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</row>
    <row r="129" spans="2:29" ht="15" customHeight="1">
      <c r="B129" s="276" t="s">
        <v>243</v>
      </c>
      <c r="C129" s="15">
        <f t="shared" si="48"/>
        <v>0</v>
      </c>
      <c r="D129" s="15">
        <f t="shared" si="49"/>
        <v>0</v>
      </c>
      <c r="E129" s="15">
        <f t="shared" si="50"/>
        <v>0</v>
      </c>
      <c r="F129" s="271"/>
      <c r="G129" s="114"/>
      <c r="H129" s="114"/>
      <c r="I129" s="15">
        <f t="shared" si="51"/>
        <v>0</v>
      </c>
      <c r="J129" s="15">
        <f t="shared" si="51"/>
        <v>0</v>
      </c>
      <c r="K129" s="114"/>
      <c r="L129" s="16"/>
      <c r="M129" s="114"/>
      <c r="N129" s="114"/>
      <c r="O129" s="114"/>
      <c r="P129" s="114"/>
      <c r="Q129" s="114"/>
      <c r="R129" s="269"/>
      <c r="S129" s="269"/>
      <c r="T129" s="115" t="str">
        <f t="shared" si="52"/>
        <v>OK</v>
      </c>
      <c r="U129" s="14"/>
      <c r="V129" s="6"/>
      <c r="W129" s="6"/>
      <c r="X129" s="6"/>
      <c r="AB129" s="278" t="s">
        <v>339</v>
      </c>
      <c r="AC129" s="278" t="s">
        <v>340</v>
      </c>
    </row>
    <row r="130" spans="2:29" ht="15" customHeight="1">
      <c r="B130" s="276" t="s">
        <v>251</v>
      </c>
      <c r="C130" s="15">
        <f t="shared" si="48"/>
        <v>0</v>
      </c>
      <c r="D130" s="15">
        <f t="shared" si="49"/>
        <v>0</v>
      </c>
      <c r="E130" s="15">
        <f t="shared" si="50"/>
        <v>0</v>
      </c>
      <c r="F130" s="271"/>
      <c r="G130" s="114"/>
      <c r="H130" s="114"/>
      <c r="I130" s="15">
        <f t="shared" si="51"/>
        <v>0</v>
      </c>
      <c r="J130" s="15">
        <f t="shared" si="51"/>
        <v>0</v>
      </c>
      <c r="K130" s="114"/>
      <c r="L130" s="16"/>
      <c r="M130" s="114"/>
      <c r="N130" s="114"/>
      <c r="O130" s="114"/>
      <c r="P130" s="114"/>
      <c r="Q130" s="114"/>
      <c r="R130" s="269"/>
      <c r="S130" s="269"/>
      <c r="T130" s="115" t="str">
        <f t="shared" si="52"/>
        <v>OK</v>
      </c>
      <c r="U130" s="14"/>
      <c r="V130" s="6"/>
      <c r="W130" s="6"/>
      <c r="X130" s="6"/>
      <c r="AB130" s="278" t="s">
        <v>341</v>
      </c>
      <c r="AC130" s="278" t="s">
        <v>342</v>
      </c>
    </row>
    <row r="131" spans="2:29" ht="15" customHeight="1">
      <c r="B131" s="279" t="s">
        <v>259</v>
      </c>
      <c r="C131" s="15">
        <f>+C132+C133+C134</f>
        <v>0</v>
      </c>
      <c r="D131" s="15">
        <f>+D132+D133+D134</f>
        <v>0</v>
      </c>
      <c r="E131" s="15">
        <f>+E132+E133+E134</f>
        <v>0</v>
      </c>
      <c r="F131" s="281"/>
      <c r="G131" s="15">
        <f>+G132+G133+G134</f>
        <v>0</v>
      </c>
      <c r="H131" s="15">
        <f>+H132+H133+H134</f>
        <v>0</v>
      </c>
      <c r="I131" s="15">
        <f>+I132+I133+I134</f>
        <v>0</v>
      </c>
      <c r="J131" s="15">
        <f>+J132+J133+J134</f>
        <v>0</v>
      </c>
      <c r="K131" s="15">
        <f>+K132+K133+K134</f>
        <v>0</v>
      </c>
      <c r="L131" s="20"/>
      <c r="M131" s="15">
        <f>+M132+M133+M134</f>
        <v>0</v>
      </c>
      <c r="N131" s="15">
        <f>+N132+N133+N134</f>
        <v>0</v>
      </c>
      <c r="O131" s="15">
        <f>+O132+O133+O134</f>
        <v>0</v>
      </c>
      <c r="P131" s="15">
        <f>+P132+P133+P134</f>
        <v>0</v>
      </c>
      <c r="Q131" s="15">
        <f>+Q132+Q133+Q134</f>
        <v>0</v>
      </c>
      <c r="R131" s="284"/>
      <c r="S131" s="284"/>
      <c r="T131" s="116"/>
      <c r="U131" s="117"/>
      <c r="X131" s="6"/>
      <c r="AB131" s="278" t="s">
        <v>343</v>
      </c>
      <c r="AC131" s="278" t="s">
        <v>344</v>
      </c>
    </row>
    <row r="132" spans="2:29" ht="15" customHeight="1">
      <c r="B132" s="280" t="s">
        <v>262</v>
      </c>
      <c r="C132" s="18">
        <f>SUM(G132:K132)</f>
        <v>0</v>
      </c>
      <c r="D132" s="18">
        <f>C132-E132</f>
        <v>0</v>
      </c>
      <c r="E132" s="18">
        <f>SUM(M132:Q132)</f>
        <v>0</v>
      </c>
      <c r="F132" s="281"/>
      <c r="G132" s="114"/>
      <c r="H132" s="114"/>
      <c r="I132" s="15">
        <f t="shared" ref="I132:J134" si="53">O132</f>
        <v>0</v>
      </c>
      <c r="J132" s="15">
        <f t="shared" si="53"/>
        <v>0</v>
      </c>
      <c r="K132" s="114"/>
      <c r="L132" s="20"/>
      <c r="M132" s="114"/>
      <c r="N132" s="114"/>
      <c r="O132" s="114"/>
      <c r="P132" s="114"/>
      <c r="Q132" s="114"/>
      <c r="R132" s="284"/>
      <c r="S132" s="284"/>
      <c r="T132" s="115" t="str">
        <f>IF(AND(D132&gt;=0,G132-M132&gt;=0,H132-N132&gt;=0),"OK","Please explain =&gt;")</f>
        <v>OK</v>
      </c>
      <c r="U132" s="14"/>
      <c r="X132" s="6"/>
      <c r="AB132" s="278" t="s">
        <v>345</v>
      </c>
      <c r="AC132" s="278" t="s">
        <v>346</v>
      </c>
    </row>
    <row r="133" spans="2:29" ht="15" customHeight="1">
      <c r="B133" s="280" t="s">
        <v>265</v>
      </c>
      <c r="C133" s="18">
        <f>SUM(G133:K133)</f>
        <v>0</v>
      </c>
      <c r="D133" s="18">
        <f>C133-E133</f>
        <v>0</v>
      </c>
      <c r="E133" s="18">
        <f>SUM(M133:Q133)</f>
        <v>0</v>
      </c>
      <c r="F133" s="281"/>
      <c r="G133" s="114"/>
      <c r="H133" s="114"/>
      <c r="I133" s="15">
        <f t="shared" si="53"/>
        <v>0</v>
      </c>
      <c r="J133" s="15">
        <f t="shared" si="53"/>
        <v>0</v>
      </c>
      <c r="K133" s="114"/>
      <c r="L133" s="20"/>
      <c r="M133" s="114"/>
      <c r="N133" s="114"/>
      <c r="O133" s="114"/>
      <c r="P133" s="114"/>
      <c r="Q133" s="114"/>
      <c r="R133" s="284"/>
      <c r="S133" s="284"/>
      <c r="T133" s="115" t="str">
        <f>IF(AND(D133&gt;=0,G133-M133&gt;=0,H133-N133&gt;=0),"OK","Please explain =&gt;")</f>
        <v>OK</v>
      </c>
      <c r="U133" s="14"/>
      <c r="X133" s="6"/>
      <c r="AB133" s="278" t="s">
        <v>347</v>
      </c>
      <c r="AC133" s="278" t="s">
        <v>348</v>
      </c>
    </row>
    <row r="134" spans="2:29" ht="15" customHeight="1">
      <c r="B134" s="280" t="s">
        <v>268</v>
      </c>
      <c r="C134" s="18">
        <f>SUM(G134:K134)</f>
        <v>0</v>
      </c>
      <c r="D134" s="18">
        <f>C134-E134</f>
        <v>0</v>
      </c>
      <c r="E134" s="18">
        <f>SUM(M134:Q134)</f>
        <v>0</v>
      </c>
      <c r="F134" s="281"/>
      <c r="G134" s="114"/>
      <c r="H134" s="114"/>
      <c r="I134" s="15">
        <f t="shared" si="53"/>
        <v>0</v>
      </c>
      <c r="J134" s="15">
        <f t="shared" si="53"/>
        <v>0</v>
      </c>
      <c r="K134" s="114"/>
      <c r="L134" s="20"/>
      <c r="M134" s="114"/>
      <c r="N134" s="114"/>
      <c r="O134" s="114"/>
      <c r="P134" s="114"/>
      <c r="Q134" s="114"/>
      <c r="R134" s="284"/>
      <c r="S134" s="284"/>
      <c r="T134" s="115" t="str">
        <f>IF(AND(D134&gt;=0,G134-M134&gt;=0,H134-N134&gt;=0),"OK","Please explain =&gt;")</f>
        <v>OK</v>
      </c>
      <c r="U134" s="14"/>
      <c r="X134" s="6"/>
      <c r="AB134" s="278" t="s">
        <v>349</v>
      </c>
      <c r="AC134" s="278" t="s">
        <v>350</v>
      </c>
    </row>
    <row r="135" spans="2:29" ht="15" customHeight="1">
      <c r="B135" s="275" t="s">
        <v>369</v>
      </c>
      <c r="C135" s="15">
        <f>+SUM(C136:C142)</f>
        <v>0</v>
      </c>
      <c r="D135" s="15">
        <f>+SUM(D136:D142)</f>
        <v>0</v>
      </c>
      <c r="E135" s="15">
        <f>+SUM(E136:E142)</f>
        <v>0</v>
      </c>
      <c r="F135" s="271"/>
      <c r="G135" s="18">
        <f>+SUM(G136:G142)</f>
        <v>0</v>
      </c>
      <c r="H135" s="18">
        <f>+SUM(H136:H142)</f>
        <v>0</v>
      </c>
      <c r="I135" s="18">
        <f>+SUM(I136:I142)</f>
        <v>0</v>
      </c>
      <c r="J135" s="18">
        <f>+SUM(J136:J142)</f>
        <v>0</v>
      </c>
      <c r="K135" s="18">
        <f>+SUM(K136:K142)</f>
        <v>0</v>
      </c>
      <c r="L135" s="16"/>
      <c r="M135" s="18">
        <f>+SUM(M136:M142)</f>
        <v>0</v>
      </c>
      <c r="N135" s="18">
        <f>+SUM(N136:N142)</f>
        <v>0</v>
      </c>
      <c r="O135" s="18">
        <f>+SUM(O136:O142)</f>
        <v>0</v>
      </c>
      <c r="P135" s="18">
        <f>+SUM(P136:P142)</f>
        <v>0</v>
      </c>
      <c r="Q135" s="18">
        <f>+SUM(Q136:Q142)</f>
        <v>0</v>
      </c>
      <c r="R135" s="269"/>
      <c r="S135" s="269"/>
      <c r="T135" s="116"/>
      <c r="U135" s="117"/>
      <c r="X135" s="6"/>
      <c r="AB135" s="278" t="s">
        <v>244</v>
      </c>
      <c r="AC135" s="278" t="s">
        <v>280</v>
      </c>
    </row>
    <row r="136" spans="2:29" ht="15" customHeight="1">
      <c r="B136" s="276" t="s">
        <v>225</v>
      </c>
      <c r="C136" s="15">
        <f t="shared" ref="C136:C141" si="54">SUM(G136:K136)</f>
        <v>0</v>
      </c>
      <c r="D136" s="15">
        <f t="shared" ref="D136:D141" si="55">C136-E136</f>
        <v>0</v>
      </c>
      <c r="E136" s="15">
        <f t="shared" ref="E136:E141" si="56">SUM(M136:Q136)</f>
        <v>0</v>
      </c>
      <c r="F136" s="271"/>
      <c r="G136" s="114"/>
      <c r="H136" s="114"/>
      <c r="I136" s="15">
        <f t="shared" ref="I136:J141" si="57">O136</f>
        <v>0</v>
      </c>
      <c r="J136" s="15">
        <f t="shared" si="57"/>
        <v>0</v>
      </c>
      <c r="K136" s="114"/>
      <c r="L136" s="16"/>
      <c r="M136" s="114"/>
      <c r="N136" s="114"/>
      <c r="O136" s="114"/>
      <c r="P136" s="114"/>
      <c r="Q136" s="114"/>
      <c r="R136" s="269"/>
      <c r="S136" s="269"/>
      <c r="T136" s="115" t="str">
        <f t="shared" ref="T136:T141" si="58">IF(AND(D136&gt;=0,G136-M136&gt;=0,H136-N136&gt;=0),"OK","Please explain =&gt;")</f>
        <v>OK</v>
      </c>
      <c r="U136" s="14"/>
      <c r="X136" s="6"/>
      <c r="AB136" s="278" t="s">
        <v>331</v>
      </c>
      <c r="AC136" s="278" t="s">
        <v>352</v>
      </c>
    </row>
    <row r="137" spans="2:29" ht="15" customHeight="1">
      <c r="B137" s="276" t="s">
        <v>228</v>
      </c>
      <c r="C137" s="15">
        <f t="shared" si="54"/>
        <v>0</v>
      </c>
      <c r="D137" s="15">
        <f t="shared" si="55"/>
        <v>0</v>
      </c>
      <c r="E137" s="15">
        <f t="shared" si="56"/>
        <v>0</v>
      </c>
      <c r="F137" s="271"/>
      <c r="G137" s="114"/>
      <c r="H137" s="114"/>
      <c r="I137" s="15">
        <f t="shared" si="57"/>
        <v>0</v>
      </c>
      <c r="J137" s="15">
        <f t="shared" si="57"/>
        <v>0</v>
      </c>
      <c r="K137" s="114"/>
      <c r="L137" s="16"/>
      <c r="M137" s="114"/>
      <c r="N137" s="114"/>
      <c r="O137" s="114"/>
      <c r="P137" s="114"/>
      <c r="Q137" s="114"/>
      <c r="R137" s="269"/>
      <c r="S137" s="269"/>
      <c r="T137" s="115" t="str">
        <f t="shared" si="58"/>
        <v>OK</v>
      </c>
      <c r="U137" s="14"/>
      <c r="X137" s="6"/>
      <c r="AB137" s="278" t="s">
        <v>333</v>
      </c>
      <c r="AC137" s="278" t="s">
        <v>353</v>
      </c>
    </row>
    <row r="138" spans="2:29" ht="15" customHeight="1">
      <c r="B138" s="276" t="s">
        <v>295</v>
      </c>
      <c r="C138" s="15">
        <f t="shared" si="54"/>
        <v>0</v>
      </c>
      <c r="D138" s="15">
        <f t="shared" si="55"/>
        <v>0</v>
      </c>
      <c r="E138" s="15">
        <f t="shared" si="56"/>
        <v>0</v>
      </c>
      <c r="F138" s="271"/>
      <c r="G138" s="114"/>
      <c r="H138" s="114"/>
      <c r="I138" s="15">
        <f t="shared" si="57"/>
        <v>0</v>
      </c>
      <c r="J138" s="15">
        <f t="shared" si="57"/>
        <v>0</v>
      </c>
      <c r="K138" s="114"/>
      <c r="L138" s="16"/>
      <c r="M138" s="114"/>
      <c r="N138" s="114"/>
      <c r="O138" s="114"/>
      <c r="P138" s="114"/>
      <c r="Q138" s="114"/>
      <c r="R138" s="269"/>
      <c r="S138" s="269"/>
      <c r="T138" s="115" t="str">
        <f t="shared" si="58"/>
        <v>OK</v>
      </c>
      <c r="U138" s="14"/>
      <c r="X138" s="6"/>
      <c r="AB138" s="278" t="s">
        <v>335</v>
      </c>
      <c r="AC138" s="278" t="s">
        <v>354</v>
      </c>
    </row>
    <row r="139" spans="2:29" ht="15" customHeight="1">
      <c r="B139" s="276" t="s">
        <v>240</v>
      </c>
      <c r="C139" s="15">
        <f t="shared" si="54"/>
        <v>0</v>
      </c>
      <c r="D139" s="15">
        <f t="shared" si="55"/>
        <v>0</v>
      </c>
      <c r="E139" s="15">
        <f t="shared" si="56"/>
        <v>0</v>
      </c>
      <c r="F139" s="271"/>
      <c r="G139" s="114"/>
      <c r="H139" s="114"/>
      <c r="I139" s="15">
        <f t="shared" si="57"/>
        <v>0</v>
      </c>
      <c r="J139" s="15">
        <f t="shared" si="57"/>
        <v>0</v>
      </c>
      <c r="K139" s="114"/>
      <c r="L139" s="16"/>
      <c r="M139" s="114"/>
      <c r="N139" s="114"/>
      <c r="O139" s="114"/>
      <c r="P139" s="114"/>
      <c r="Q139" s="114"/>
      <c r="R139" s="269"/>
      <c r="S139" s="269"/>
      <c r="T139" s="115" t="str">
        <f t="shared" si="58"/>
        <v>OK</v>
      </c>
      <c r="U139" s="14"/>
      <c r="X139" s="6"/>
      <c r="AB139" s="278" t="s">
        <v>337</v>
      </c>
      <c r="AC139" s="278" t="s">
        <v>355</v>
      </c>
    </row>
    <row r="140" spans="2:29" ht="15" customHeight="1">
      <c r="B140" s="276" t="s">
        <v>243</v>
      </c>
      <c r="C140" s="15">
        <f t="shared" si="54"/>
        <v>0</v>
      </c>
      <c r="D140" s="15">
        <f t="shared" si="55"/>
        <v>0</v>
      </c>
      <c r="E140" s="15">
        <f t="shared" si="56"/>
        <v>0</v>
      </c>
      <c r="F140" s="271"/>
      <c r="G140" s="114"/>
      <c r="H140" s="114"/>
      <c r="I140" s="15">
        <f t="shared" si="57"/>
        <v>0</v>
      </c>
      <c r="J140" s="15">
        <f t="shared" si="57"/>
        <v>0</v>
      </c>
      <c r="K140" s="114"/>
      <c r="L140" s="16"/>
      <c r="M140" s="114"/>
      <c r="N140" s="114"/>
      <c r="O140" s="114"/>
      <c r="P140" s="114"/>
      <c r="Q140" s="114"/>
      <c r="R140" s="269"/>
      <c r="S140" s="269"/>
      <c r="T140" s="115" t="str">
        <f t="shared" si="58"/>
        <v>OK</v>
      </c>
      <c r="U140" s="14"/>
      <c r="X140" s="6"/>
      <c r="AB140" s="278" t="s">
        <v>339</v>
      </c>
      <c r="AC140" s="278" t="s">
        <v>356</v>
      </c>
    </row>
    <row r="141" spans="2:29" ht="15" customHeight="1">
      <c r="B141" s="276" t="s">
        <v>251</v>
      </c>
      <c r="C141" s="15">
        <f t="shared" si="54"/>
        <v>0</v>
      </c>
      <c r="D141" s="15">
        <f t="shared" si="55"/>
        <v>0</v>
      </c>
      <c r="E141" s="15">
        <f t="shared" si="56"/>
        <v>0</v>
      </c>
      <c r="F141" s="271"/>
      <c r="G141" s="114"/>
      <c r="H141" s="114"/>
      <c r="I141" s="15">
        <f t="shared" si="57"/>
        <v>0</v>
      </c>
      <c r="J141" s="15">
        <f t="shared" si="57"/>
        <v>0</v>
      </c>
      <c r="K141" s="114"/>
      <c r="L141" s="16"/>
      <c r="M141" s="114"/>
      <c r="N141" s="114"/>
      <c r="O141" s="114"/>
      <c r="P141" s="114"/>
      <c r="Q141" s="114"/>
      <c r="R141" s="269"/>
      <c r="S141" s="269"/>
      <c r="T141" s="115" t="str">
        <f t="shared" si="58"/>
        <v>OK</v>
      </c>
      <c r="U141" s="14"/>
      <c r="X141" s="6"/>
      <c r="AB141" s="278" t="s">
        <v>370</v>
      </c>
      <c r="AC141" s="278" t="s">
        <v>357</v>
      </c>
    </row>
    <row r="142" spans="2:29" ht="15" customHeight="1">
      <c r="B142" s="279" t="s">
        <v>259</v>
      </c>
      <c r="C142" s="15">
        <f>+C143+C144+C145</f>
        <v>0</v>
      </c>
      <c r="D142" s="15">
        <f>+D143+D144+D145</f>
        <v>0</v>
      </c>
      <c r="E142" s="15">
        <f>+E143+E144+E145</f>
        <v>0</v>
      </c>
      <c r="F142" s="281"/>
      <c r="G142" s="15">
        <f>+G143+G144+G145</f>
        <v>0</v>
      </c>
      <c r="H142" s="15">
        <f>+H143+H144+H145</f>
        <v>0</v>
      </c>
      <c r="I142" s="15">
        <f>+I143+I144+I145</f>
        <v>0</v>
      </c>
      <c r="J142" s="15">
        <f>+J143+J144+J145</f>
        <v>0</v>
      </c>
      <c r="K142" s="15">
        <f>+K143+K144+K145</f>
        <v>0</v>
      </c>
      <c r="L142" s="20"/>
      <c r="M142" s="15">
        <f>+M143+M144+M145</f>
        <v>0</v>
      </c>
      <c r="N142" s="15">
        <f>+N143+N144+N145</f>
        <v>0</v>
      </c>
      <c r="O142" s="15">
        <f>+O143+O144+O145</f>
        <v>0</v>
      </c>
      <c r="P142" s="15">
        <f>+P143+P144+P145</f>
        <v>0</v>
      </c>
      <c r="Q142" s="15">
        <f>+Q143+Q144+Q145</f>
        <v>0</v>
      </c>
      <c r="R142" s="284"/>
      <c r="S142" s="284"/>
      <c r="T142" s="116"/>
      <c r="U142" s="117"/>
      <c r="X142" s="6"/>
      <c r="AB142" s="278" t="s">
        <v>358</v>
      </c>
      <c r="AC142" s="278" t="s">
        <v>359</v>
      </c>
    </row>
    <row r="143" spans="2:29" ht="15" customHeight="1">
      <c r="B143" s="280" t="s">
        <v>262</v>
      </c>
      <c r="C143" s="18">
        <f>SUM(G143:K143)</f>
        <v>0</v>
      </c>
      <c r="D143" s="18">
        <f>C143-E143</f>
        <v>0</v>
      </c>
      <c r="E143" s="18">
        <f>SUM(M143:Q143)</f>
        <v>0</v>
      </c>
      <c r="F143" s="281"/>
      <c r="G143" s="114"/>
      <c r="H143" s="114"/>
      <c r="I143" s="15">
        <f t="shared" ref="I143:J145" si="59">O143</f>
        <v>0</v>
      </c>
      <c r="J143" s="15">
        <f t="shared" si="59"/>
        <v>0</v>
      </c>
      <c r="K143" s="114"/>
      <c r="L143" s="20"/>
      <c r="M143" s="114"/>
      <c r="N143" s="114"/>
      <c r="O143" s="114"/>
      <c r="P143" s="114"/>
      <c r="Q143" s="114"/>
      <c r="R143" s="284"/>
      <c r="S143" s="284"/>
      <c r="T143" s="115" t="str">
        <f>IF(AND(D143&gt;=0,G143-M143&gt;=0,H143-N143&gt;=0),"OK","Please explain =&gt;")</f>
        <v>OK</v>
      </c>
      <c r="U143" s="14"/>
      <c r="X143" s="6"/>
      <c r="AB143" s="278" t="s">
        <v>360</v>
      </c>
      <c r="AC143" s="278" t="s">
        <v>361</v>
      </c>
    </row>
    <row r="144" spans="2:29" ht="15" customHeight="1">
      <c r="B144" s="280" t="s">
        <v>265</v>
      </c>
      <c r="C144" s="18">
        <f>SUM(G144:K144)</f>
        <v>0</v>
      </c>
      <c r="D144" s="18">
        <f>C144-E144</f>
        <v>0</v>
      </c>
      <c r="E144" s="18">
        <f>SUM(M144:Q144)</f>
        <v>0</v>
      </c>
      <c r="F144" s="281"/>
      <c r="G144" s="114"/>
      <c r="H144" s="114"/>
      <c r="I144" s="15">
        <f t="shared" si="59"/>
        <v>0</v>
      </c>
      <c r="J144" s="15">
        <f t="shared" si="59"/>
        <v>0</v>
      </c>
      <c r="K144" s="114"/>
      <c r="L144" s="20"/>
      <c r="M144" s="114"/>
      <c r="N144" s="114"/>
      <c r="O144" s="114"/>
      <c r="P144" s="114"/>
      <c r="Q144" s="114"/>
      <c r="R144" s="284"/>
      <c r="S144" s="284"/>
      <c r="T144" s="115" t="str">
        <f>IF(AND(D144&gt;=0,G144-M144&gt;=0,H144-N144&gt;=0),"OK","Please explain =&gt;")</f>
        <v>OK</v>
      </c>
      <c r="U144" s="14"/>
      <c r="X144" s="6"/>
      <c r="AB144" s="278" t="s">
        <v>362</v>
      </c>
      <c r="AC144" s="278" t="s">
        <v>363</v>
      </c>
    </row>
    <row r="145" spans="2:29" ht="15" customHeight="1">
      <c r="B145" s="280" t="s">
        <v>268</v>
      </c>
      <c r="C145" s="18">
        <f>SUM(G145:K145)</f>
        <v>0</v>
      </c>
      <c r="D145" s="18">
        <f>C145-E145</f>
        <v>0</v>
      </c>
      <c r="E145" s="18">
        <f>SUM(M145:Q145)</f>
        <v>0</v>
      </c>
      <c r="F145" s="281"/>
      <c r="G145" s="114"/>
      <c r="H145" s="114"/>
      <c r="I145" s="15">
        <f t="shared" si="59"/>
        <v>0</v>
      </c>
      <c r="J145" s="15">
        <f t="shared" si="59"/>
        <v>0</v>
      </c>
      <c r="K145" s="114"/>
      <c r="L145" s="20"/>
      <c r="M145" s="114"/>
      <c r="N145" s="114"/>
      <c r="O145" s="114"/>
      <c r="P145" s="114"/>
      <c r="Q145" s="114"/>
      <c r="R145" s="284"/>
      <c r="S145" s="284"/>
      <c r="T145" s="115" t="str">
        <f>IF(AND(D145&gt;=0,G145-M145&gt;=0,H145-N145&gt;=0),"OK","Please explain =&gt;")</f>
        <v>OK</v>
      </c>
      <c r="U145" s="14"/>
      <c r="X145" s="6"/>
      <c r="AB145" s="278" t="s">
        <v>364</v>
      </c>
      <c r="AC145" s="278" t="s">
        <v>365</v>
      </c>
    </row>
    <row r="146" spans="2:29" ht="15" customHeight="1">
      <c r="B146" s="275" t="s">
        <v>371</v>
      </c>
      <c r="C146" s="15">
        <f>SUM(C10,C45)</f>
        <v>0</v>
      </c>
      <c r="D146" s="15">
        <f>SUM(D10,D45)</f>
        <v>0</v>
      </c>
      <c r="E146" s="15">
        <f>SUM(E10,E45)</f>
        <v>0</v>
      </c>
      <c r="F146" s="271"/>
      <c r="G146" s="15">
        <f>SUM(G10,G45)</f>
        <v>0</v>
      </c>
      <c r="H146" s="15">
        <f>SUM(H10,H45)</f>
        <v>0</v>
      </c>
      <c r="I146" s="15">
        <f>SUM(I10,I45)</f>
        <v>0</v>
      </c>
      <c r="J146" s="15">
        <f>SUM(J10,J45)</f>
        <v>0</v>
      </c>
      <c r="K146" s="15">
        <f>SUM(K10,K45)</f>
        <v>0</v>
      </c>
      <c r="L146" s="16"/>
      <c r="M146" s="15">
        <f>SUM(M10,M45)</f>
        <v>0</v>
      </c>
      <c r="N146" s="15">
        <f>SUM(N10,N45)</f>
        <v>0</v>
      </c>
      <c r="O146" s="15">
        <f>SUM(O10,O45)</f>
        <v>0</v>
      </c>
      <c r="P146" s="15">
        <f>SUM(P10,P45)</f>
        <v>0</v>
      </c>
      <c r="Q146" s="15">
        <f>SUM(Q10,Q45)</f>
        <v>0</v>
      </c>
      <c r="R146" s="269"/>
      <c r="S146" s="269"/>
      <c r="T146" s="26"/>
      <c r="U146" s="27"/>
      <c r="V146" s="6"/>
      <c r="W146" s="6"/>
      <c r="X146" s="6"/>
    </row>
    <row r="149" spans="2:29">
      <c r="B149" s="11" t="s">
        <v>372</v>
      </c>
    </row>
    <row r="150" spans="2:29">
      <c r="B150" s="4" t="s">
        <v>197</v>
      </c>
      <c r="C150" s="119" t="str">
        <f>IF(COUNTIF(K10:K146,"&gt;"&amp;0)+COUNTIF(Q10:Q146,"&gt;"&amp;0)&gt;0,"Commentary Required","OK")</f>
        <v>OK</v>
      </c>
    </row>
    <row r="151" spans="2:29">
      <c r="B151" s="4" t="s">
        <v>195</v>
      </c>
      <c r="C151" s="32"/>
    </row>
    <row r="153" spans="2:29">
      <c r="B153" s="11" t="s">
        <v>373</v>
      </c>
    </row>
    <row r="154" spans="2:29">
      <c r="B154" s="4" t="s">
        <v>374</v>
      </c>
      <c r="C154" s="119" t="str">
        <f>IF(COUNTIF(T10:T146,"OK")+COUNTIFS(T10:T146,"&lt;&gt;OK",U10:U146,"&lt;&gt;")=COUNTA(T10:T146),"OK","Commentary Required")</f>
        <v>OK</v>
      </c>
    </row>
    <row r="155" spans="2:29">
      <c r="B155" s="4" t="s">
        <v>195</v>
      </c>
      <c r="C155" s="32"/>
    </row>
    <row r="157" spans="2:29">
      <c r="B157" s="8" t="s">
        <v>375</v>
      </c>
      <c r="C157" s="6"/>
    </row>
    <row r="158" spans="2:29">
      <c r="B158" s="4" t="s">
        <v>197</v>
      </c>
      <c r="C158" s="285" t="str">
        <f>IF(ABS(SUM('F.1 EBS'!I82:J82)-SUM(G146,H146,I146,K146))&gt;C159,"Error","OK")</f>
        <v>OK</v>
      </c>
    </row>
    <row r="159" spans="2:29">
      <c r="B159" s="4" t="s">
        <v>194</v>
      </c>
      <c r="C159" s="119">
        <v>1</v>
      </c>
    </row>
    <row r="161" spans="2:3">
      <c r="B161" s="8" t="s">
        <v>376</v>
      </c>
      <c r="C161" s="6"/>
    </row>
    <row r="162" spans="2:3">
      <c r="B162" s="4" t="s">
        <v>197</v>
      </c>
      <c r="C162" s="286" t="str">
        <f>IF(ABS(SUM('F.1 EBS'!I84:J84)-SUM(J146,'F.G.2A_PL_Recog'!K146,'F.G.2B_PL_notRecog'!K146))&gt;C163,"Error","OK")</f>
        <v>OK</v>
      </c>
    </row>
    <row r="163" spans="2:3">
      <c r="B163" s="4" t="s">
        <v>194</v>
      </c>
      <c r="C163" s="119">
        <v>1</v>
      </c>
    </row>
  </sheetData>
  <sheetProtection insertHyperlinks="0"/>
  <mergeCells count="8">
    <mergeCell ref="G8:K8"/>
    <mergeCell ref="M8:Q8"/>
    <mergeCell ref="T8:U8"/>
    <mergeCell ref="C2:D2"/>
    <mergeCell ref="C3:D3"/>
    <mergeCell ref="C4:D4"/>
    <mergeCell ref="B8:B9"/>
    <mergeCell ref="C8:E8"/>
  </mergeCells>
  <phoneticPr fontId="37" type="noConversion"/>
  <conditionalFormatting sqref="B158">
    <cfRule type="cellIs" dxfId="67" priority="12" operator="equal">
      <formula>"Error"</formula>
    </cfRule>
  </conditionalFormatting>
  <conditionalFormatting sqref="B162">
    <cfRule type="cellIs" dxfId="66" priority="8" operator="equal">
      <formula>"Error"</formula>
    </cfRule>
  </conditionalFormatting>
  <conditionalFormatting sqref="C150">
    <cfRule type="cellIs" dxfId="65" priority="18" operator="equal">
      <formula>"Commentary Required"</formula>
    </cfRule>
    <cfRule type="cellIs" dxfId="64" priority="19" operator="equal">
      <formula>"OK"</formula>
    </cfRule>
    <cfRule type="cellIs" dxfId="63" priority="20" operator="equal">
      <formula>"Error"</formula>
    </cfRule>
  </conditionalFormatting>
  <conditionalFormatting sqref="C154">
    <cfRule type="cellIs" dxfId="62" priority="15" operator="equal">
      <formula>"Commentary Required"</formula>
    </cfRule>
    <cfRule type="cellIs" dxfId="61" priority="16" operator="equal">
      <formula>"OK"</formula>
    </cfRule>
    <cfRule type="cellIs" dxfId="60" priority="17" operator="equal">
      <formula>"Error"</formula>
    </cfRule>
  </conditionalFormatting>
  <conditionalFormatting sqref="C158:C159">
    <cfRule type="cellIs" dxfId="59" priority="3" operator="equal">
      <formula>"OK"</formula>
    </cfRule>
    <cfRule type="cellIs" dxfId="58" priority="4" operator="equal">
      <formula>"Error"</formula>
    </cfRule>
  </conditionalFormatting>
  <conditionalFormatting sqref="C159">
    <cfRule type="cellIs" dxfId="57" priority="9" operator="equal">
      <formula>"Warning"</formula>
    </cfRule>
    <cfRule type="expression" dxfId="56" priority="10">
      <formula>OR(C159="Error",C159="ERROR")</formula>
    </cfRule>
    <cfRule type="cellIs" dxfId="55" priority="11" operator="equal">
      <formula>"Warning"</formula>
    </cfRule>
  </conditionalFormatting>
  <conditionalFormatting sqref="C162:C163">
    <cfRule type="cellIs" dxfId="54" priority="1" operator="equal">
      <formula>"OK"</formula>
    </cfRule>
    <cfRule type="cellIs" dxfId="53" priority="2" operator="equal">
      <formula>"Error"</formula>
    </cfRule>
  </conditionalFormatting>
  <conditionalFormatting sqref="C163">
    <cfRule type="cellIs" dxfId="52" priority="5" operator="equal">
      <formula>"Warning"</formula>
    </cfRule>
    <cfRule type="expression" dxfId="51" priority="6">
      <formula>OR(C163="Error",C163="ERROR")</formula>
    </cfRule>
    <cfRule type="cellIs" dxfId="50" priority="7" operator="equal">
      <formula>"Warning"</formula>
    </cfRule>
  </conditionalFormatting>
  <conditionalFormatting sqref="T12:T145">
    <cfRule type="cellIs" dxfId="49" priority="13" operator="equal">
      <formula>"Please explain =&gt;"</formula>
    </cfRule>
    <cfRule type="cellIs" dxfId="48" priority="14" operator="equal">
      <formula>"OK"</formula>
    </cfRule>
  </conditionalFormatting>
  <dataValidations count="1">
    <dataValidation type="decimal" allowBlank="1" showInputMessage="1" showErrorMessage="1" errorTitle="Error" error="Please enter a number of +/- 11 digits" sqref="M143:Q145 G143:H145 K143:K145 M136:Q141 G136:H141 K136:K141 M132:Q134 G132:H134 K132:K134 M125:Q130 G125:H130 K125:K130 M121:Q123 G121:H123 K121:K123 M114:Q119 G114:H119 K114:K119 M111:Q112 G111:H112 K111:K112 M107:Q109 G107:H109 K107:K109 M100:Q105 G100:H105 K100:K105 M97:Q98 G97:H98 K97:K98 M93:Q95 G93:H95 K93:K95 M86:Q91 G86:H91 K86:K91 M82:Q84 G82:H84 K82:K84 M75:Q80 G75:H80 K75:K80 M71:Q73 G71:H73 K71:K73 M64:Q69 G64:H69 K64:K69 M61:Q62 G61:H62 K61:K62 M57:Q59 G57:H59 K57:K59 M50:Q55 G50:H55 K50:K55 M47:Q48 G47:H48 K47:K48 M42:Q44 G42:H44 K42:K44 M39:Q40 G39:H40 K39:K40 M36:Q37 G36:H37 K36:K37 M29:Q34 G29:H34 K29:K34 M25:Q27 G25:H27 K25:K27 M22:Q23 G22:H23 K22:K23 M19:Q20 G19:H20 K19:K20 M12:Q17 G12:H17 K12:K17" xr:uid="{3EDFF6FE-AD79-4297-968C-6B12EABE2DB9}">
      <formula1>-99999999999</formula1>
      <formula2>99999999999</formula2>
    </dataValidation>
  </dataValidations>
  <pageMargins left="0.7" right="0.7" top="0.75" bottom="0.75" header="0.3" footer="0.3"/>
  <pageSetup paperSize="8" scale="42" orientation="portrait" r:id="rId1"/>
  <drawing r:id="rId2"/>
  <legacyDrawing r:id="rId3"/>
  <controls>
    <mc:AlternateContent xmlns:mc="http://schemas.openxmlformats.org/markup-compatibility/2006">
      <mc:Choice Requires="x14">
        <control shapeId="6145" r:id="rId4" name="FG1_Clear_Worksheet">
          <controlPr defaultSize="0" autoLine="0" r:id="rId5">
            <anchor moveWithCells="1">
              <from>
                <xdr:col>4</xdr:col>
                <xdr:colOff>57150</xdr:colOff>
                <xdr:row>2</xdr:row>
                <xdr:rowOff>57150</xdr:rowOff>
              </from>
              <to>
                <xdr:col>6</xdr:col>
                <xdr:colOff>323850</xdr:colOff>
                <xdr:row>4</xdr:row>
                <xdr:rowOff>0</xdr:rowOff>
              </to>
            </anchor>
          </controlPr>
        </control>
      </mc:Choice>
      <mc:Fallback>
        <control shapeId="6145" r:id="rId4" name="FG1_Clear_Worksheet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755FB-B49C-403C-80D2-2BDB7B42E7B6}">
  <sheetPr codeName="Sheet10">
    <pageSetUpPr autoPageBreaks="0" fitToPage="1"/>
  </sheetPr>
  <dimension ref="A1:W152"/>
  <sheetViews>
    <sheetView showGridLines="0" topLeftCell="B1" zoomScale="80" zoomScaleNormal="80" workbookViewId="0">
      <selection activeCell="B1" sqref="B1"/>
    </sheetView>
  </sheetViews>
  <sheetFormatPr defaultColWidth="9.42578125" defaultRowHeight="12.75"/>
  <cols>
    <col min="1" max="1" width="2.42578125" style="11" hidden="1" customWidth="1"/>
    <col min="2" max="2" width="39.42578125" style="11" customWidth="1"/>
    <col min="3" max="5" width="16.42578125" style="11" customWidth="1"/>
    <col min="6" max="6" width="3.42578125" style="11" customWidth="1"/>
    <col min="7" max="7" width="22.7109375" style="11" customWidth="1"/>
    <col min="8" max="8" width="3.42578125" style="11" customWidth="1"/>
    <col min="9" max="30" width="9.42578125" style="11" customWidth="1"/>
    <col min="31" max="16384" width="9.42578125" style="11"/>
  </cols>
  <sheetData>
    <row r="1" spans="1:12" ht="15" customHeight="1">
      <c r="B1" s="197" t="s">
        <v>377</v>
      </c>
      <c r="C1" s="197"/>
      <c r="D1" s="197"/>
      <c r="E1" s="197"/>
      <c r="F1" s="198"/>
      <c r="G1" s="198"/>
      <c r="H1" s="6"/>
    </row>
    <row r="2" spans="1:12" ht="15" customHeight="1">
      <c r="B2" s="257" t="s">
        <v>16</v>
      </c>
      <c r="C2" s="495"/>
      <c r="D2" s="496"/>
    </row>
    <row r="3" spans="1:12" ht="15" customHeight="1">
      <c r="B3" s="257" t="s">
        <v>17</v>
      </c>
      <c r="C3" s="497"/>
      <c r="D3" s="498"/>
    </row>
    <row r="4" spans="1:12" ht="15" customHeight="1">
      <c r="B4" s="257" t="s">
        <v>18</v>
      </c>
      <c r="C4" s="499"/>
      <c r="D4" s="500"/>
    </row>
    <row r="5" spans="1:12" ht="15" customHeight="1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>
      <c r="B6" s="13" t="s">
        <v>19</v>
      </c>
    </row>
    <row r="7" spans="1:12" ht="22.5" customHeight="1">
      <c r="B7" s="259" t="s">
        <v>26</v>
      </c>
      <c r="C7" s="259" t="s">
        <v>27</v>
      </c>
      <c r="D7" s="259" t="s">
        <v>28</v>
      </c>
      <c r="E7" s="259" t="s">
        <v>29</v>
      </c>
      <c r="G7" s="259" t="s">
        <v>378</v>
      </c>
    </row>
    <row r="8" spans="1:12" ht="24.75" customHeight="1">
      <c r="B8" s="501" t="s">
        <v>204</v>
      </c>
      <c r="C8" s="502" t="s">
        <v>379</v>
      </c>
      <c r="D8" s="502"/>
      <c r="E8" s="502"/>
      <c r="G8" s="502" t="s">
        <v>380</v>
      </c>
    </row>
    <row r="9" spans="1:12" ht="100.15" customHeight="1">
      <c r="B9" s="501"/>
      <c r="C9" s="262" t="s">
        <v>381</v>
      </c>
      <c r="D9" s="262" t="s">
        <v>382</v>
      </c>
      <c r="E9" s="262" t="s">
        <v>383</v>
      </c>
      <c r="G9" s="502"/>
    </row>
    <row r="10" spans="1:12" ht="15" customHeight="1">
      <c r="B10" s="270" t="s">
        <v>222</v>
      </c>
      <c r="C10" s="120">
        <f>SUM(C11,C28)</f>
        <v>0</v>
      </c>
      <c r="D10" s="120">
        <f>SUM(D11,D28)</f>
        <v>0</v>
      </c>
      <c r="E10" s="120">
        <f>SUM(E11,E28)</f>
        <v>0</v>
      </c>
      <c r="G10" s="14"/>
    </row>
    <row r="11" spans="1:12" ht="15" customHeight="1">
      <c r="B11" s="275" t="s">
        <v>224</v>
      </c>
      <c r="C11" s="120">
        <f>SUM(C12:C18,C21,C24)</f>
        <v>0</v>
      </c>
      <c r="D11" s="120">
        <f>SUM(D12:D18,D21,D24)</f>
        <v>0</v>
      </c>
      <c r="E11" s="120">
        <f>SUM(E12:E18,E21,E24)</f>
        <v>0</v>
      </c>
      <c r="G11" s="14"/>
    </row>
    <row r="12" spans="1:12" ht="15" customHeight="1">
      <c r="B12" s="276" t="s">
        <v>225</v>
      </c>
      <c r="C12" s="287">
        <f>+'F.G.2A_PL_Recog'!C12+'F.G.2B_PL_notRecog'!C12</f>
        <v>0</v>
      </c>
      <c r="D12" s="287">
        <f t="shared" ref="D12:D17" si="0">C12-E12</f>
        <v>0</v>
      </c>
      <c r="E12" s="287">
        <f>+'F.G.2A_PL_Recog'!E12+'F.G.2B_PL_notRecog'!E12</f>
        <v>0</v>
      </c>
      <c r="G12" s="14"/>
      <c r="H12" s="29"/>
      <c r="I12" s="29"/>
      <c r="J12" s="29"/>
      <c r="K12" s="29"/>
      <c r="L12" s="29"/>
    </row>
    <row r="13" spans="1:12" ht="15" customHeight="1">
      <c r="B13" s="276" t="s">
        <v>228</v>
      </c>
      <c r="C13" s="287">
        <f>+'F.G.2A_PL_Recog'!C13+'F.G.2B_PL_notRecog'!C13</f>
        <v>0</v>
      </c>
      <c r="D13" s="287">
        <f t="shared" si="0"/>
        <v>0</v>
      </c>
      <c r="E13" s="287">
        <f>+'F.G.2A_PL_Recog'!E13+'F.G.2B_PL_notRecog'!E13</f>
        <v>0</v>
      </c>
      <c r="G13" s="14"/>
      <c r="H13" s="29"/>
      <c r="I13" s="29"/>
      <c r="J13" s="29"/>
      <c r="K13" s="29"/>
      <c r="L13" s="29"/>
    </row>
    <row r="14" spans="1:12" ht="15" customHeight="1">
      <c r="B14" s="276" t="s">
        <v>231</v>
      </c>
      <c r="C14" s="287">
        <f>+'F.G.2A_PL_Recog'!C14+'F.G.2B_PL_notRecog'!C14</f>
        <v>0</v>
      </c>
      <c r="D14" s="287">
        <f t="shared" si="0"/>
        <v>0</v>
      </c>
      <c r="E14" s="287">
        <f>+'F.G.2A_PL_Recog'!E14+'F.G.2B_PL_notRecog'!E14</f>
        <v>0</v>
      </c>
      <c r="G14" s="14"/>
      <c r="H14" s="29"/>
      <c r="I14" s="29"/>
      <c r="J14" s="29"/>
      <c r="K14" s="29"/>
      <c r="L14" s="29"/>
    </row>
    <row r="15" spans="1:12" ht="15" customHeight="1">
      <c r="B15" s="276" t="s">
        <v>234</v>
      </c>
      <c r="C15" s="287">
        <f>+'F.G.2A_PL_Recog'!C15+'F.G.2B_PL_notRecog'!C15</f>
        <v>0</v>
      </c>
      <c r="D15" s="287">
        <f t="shared" si="0"/>
        <v>0</v>
      </c>
      <c r="E15" s="287">
        <f>+'F.G.2A_PL_Recog'!E15+'F.G.2B_PL_notRecog'!E15</f>
        <v>0</v>
      </c>
      <c r="G15" s="14"/>
    </row>
    <row r="16" spans="1:12" ht="15" customHeight="1">
      <c r="B16" s="276" t="s">
        <v>237</v>
      </c>
      <c r="C16" s="287">
        <f>+'F.G.2A_PL_Recog'!C16+'F.G.2B_PL_notRecog'!C16</f>
        <v>0</v>
      </c>
      <c r="D16" s="287">
        <f t="shared" si="0"/>
        <v>0</v>
      </c>
      <c r="E16" s="287">
        <f>+'F.G.2A_PL_Recog'!E16+'F.G.2B_PL_notRecog'!E16</f>
        <v>0</v>
      </c>
      <c r="G16" s="14"/>
    </row>
    <row r="17" spans="2:23" ht="15" customHeight="1">
      <c r="B17" s="276" t="s">
        <v>240</v>
      </c>
      <c r="C17" s="287">
        <f>+'F.G.2A_PL_Recog'!C17+'F.G.2B_PL_notRecog'!C17</f>
        <v>0</v>
      </c>
      <c r="D17" s="287">
        <f t="shared" si="0"/>
        <v>0</v>
      </c>
      <c r="E17" s="287">
        <f>+'F.G.2A_PL_Recog'!E17+'F.G.2B_PL_notRecog'!E17</f>
        <v>0</v>
      </c>
      <c r="G17" s="14"/>
    </row>
    <row r="18" spans="2:23" ht="15" customHeight="1">
      <c r="B18" s="279" t="s">
        <v>243</v>
      </c>
      <c r="C18" s="287">
        <f>SUM(C19:C20)</f>
        <v>0</v>
      </c>
      <c r="D18" s="287">
        <f>SUM(D19:D20)</f>
        <v>0</v>
      </c>
      <c r="E18" s="287">
        <f>SUM(E19:E20)</f>
        <v>0</v>
      </c>
      <c r="G18" s="14"/>
    </row>
    <row r="19" spans="2:23" ht="15" customHeight="1">
      <c r="B19" s="280" t="s">
        <v>245</v>
      </c>
      <c r="C19" s="288">
        <f>+'F.G.2A_PL_Recog'!C19+'F.G.2B_PL_notRecog'!C19</f>
        <v>0</v>
      </c>
      <c r="D19" s="288">
        <f>C19-E19</f>
        <v>0</v>
      </c>
      <c r="E19" s="288">
        <f>+'F.G.2A_PL_Recog'!E19+'F.G.2B_PL_notRecog'!E19</f>
        <v>0</v>
      </c>
      <c r="G19" s="14"/>
    </row>
    <row r="20" spans="2:23" ht="15" customHeight="1">
      <c r="B20" s="280" t="s">
        <v>248</v>
      </c>
      <c r="C20" s="288">
        <f>+'F.G.2A_PL_Recog'!C20+'F.G.2B_PL_notRecog'!C20</f>
        <v>0</v>
      </c>
      <c r="D20" s="288">
        <f>C20-E20</f>
        <v>0</v>
      </c>
      <c r="E20" s="288">
        <f>+'F.G.2A_PL_Recog'!E20+'F.G.2B_PL_notRecog'!E20</f>
        <v>0</v>
      </c>
      <c r="G20" s="14"/>
    </row>
    <row r="21" spans="2:23" ht="15" customHeight="1">
      <c r="B21" s="279" t="s">
        <v>251</v>
      </c>
      <c r="C21" s="287">
        <f>SUM(C22:C23)</f>
        <v>0</v>
      </c>
      <c r="D21" s="287">
        <f>SUM(D22:D23)</f>
        <v>0</v>
      </c>
      <c r="E21" s="287">
        <f>SUM(E22:E23)</f>
        <v>0</v>
      </c>
      <c r="G21" s="14"/>
    </row>
    <row r="22" spans="2:23" ht="15" customHeight="1">
      <c r="B22" s="280" t="s">
        <v>253</v>
      </c>
      <c r="C22" s="288">
        <f>+'F.G.2A_PL_Recog'!C22+'F.G.2B_PL_notRecog'!C22</f>
        <v>0</v>
      </c>
      <c r="D22" s="288">
        <f>C22-E22</f>
        <v>0</v>
      </c>
      <c r="E22" s="288">
        <f>+'F.G.2A_PL_Recog'!E22+'F.G.2B_PL_notRecog'!E22</f>
        <v>0</v>
      </c>
      <c r="G22" s="14"/>
    </row>
    <row r="23" spans="2:23" ht="15" customHeight="1">
      <c r="B23" s="280" t="s">
        <v>256</v>
      </c>
      <c r="C23" s="288">
        <f>+'F.G.2A_PL_Recog'!C23+'F.G.2B_PL_notRecog'!C23</f>
        <v>0</v>
      </c>
      <c r="D23" s="288">
        <f>C23-E23</f>
        <v>0</v>
      </c>
      <c r="E23" s="288">
        <f>+'F.G.2A_PL_Recog'!E23+'F.G.2B_PL_notRecog'!E23</f>
        <v>0</v>
      </c>
      <c r="G23" s="14"/>
    </row>
    <row r="24" spans="2:23" ht="15" customHeight="1">
      <c r="B24" s="279" t="s">
        <v>259</v>
      </c>
      <c r="C24" s="287">
        <f>SUM(C25:C27)</f>
        <v>0</v>
      </c>
      <c r="D24" s="287">
        <f>SUM(D25:D27)</f>
        <v>0</v>
      </c>
      <c r="E24" s="287">
        <f>SUM(E25:E27)</f>
        <v>0</v>
      </c>
      <c r="F24" s="21"/>
      <c r="G24" s="14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</row>
    <row r="25" spans="2:23" ht="15" customHeight="1">
      <c r="B25" s="280" t="s">
        <v>384</v>
      </c>
      <c r="C25" s="288">
        <f>+'F.G.2A_PL_Recog'!C25+'F.G.2B_PL_notRecog'!C25</f>
        <v>0</v>
      </c>
      <c r="D25" s="288">
        <f>C25-E25</f>
        <v>0</v>
      </c>
      <c r="E25" s="288">
        <f>+'F.G.2A_PL_Recog'!E25+'F.G.2B_PL_notRecog'!E25</f>
        <v>0</v>
      </c>
      <c r="F25" s="21"/>
      <c r="G25" s="14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</row>
    <row r="26" spans="2:23" ht="15" customHeight="1">
      <c r="B26" s="280" t="s">
        <v>385</v>
      </c>
      <c r="C26" s="288">
        <f>+'F.G.2A_PL_Recog'!C26+'F.G.2B_PL_notRecog'!C26</f>
        <v>0</v>
      </c>
      <c r="D26" s="288">
        <f>C26-E26</f>
        <v>0</v>
      </c>
      <c r="E26" s="288">
        <f>+'F.G.2A_PL_Recog'!E26+'F.G.2B_PL_notRecog'!E26</f>
        <v>0</v>
      </c>
      <c r="F26" s="21"/>
      <c r="G26" s="14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</row>
    <row r="27" spans="2:23" ht="15" customHeight="1">
      <c r="B27" s="280" t="s">
        <v>268</v>
      </c>
      <c r="C27" s="288">
        <f>+'F.G.2A_PL_Recog'!C27+'F.G.2B_PL_notRecog'!C27</f>
        <v>0</v>
      </c>
      <c r="D27" s="288">
        <f>C27-E27</f>
        <v>0</v>
      </c>
      <c r="E27" s="288">
        <f>+'F.G.2A_PL_Recog'!E27+'F.G.2B_PL_notRecog'!E27</f>
        <v>0</v>
      </c>
      <c r="F27" s="21"/>
      <c r="G27" s="14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</row>
    <row r="28" spans="2:23" ht="15" customHeight="1">
      <c r="B28" s="275" t="s">
        <v>271</v>
      </c>
      <c r="C28" s="120">
        <f>SUM(C29:C35,C38,C41)</f>
        <v>0</v>
      </c>
      <c r="D28" s="120">
        <f>SUM(D29:D35,D38,D41)</f>
        <v>0</v>
      </c>
      <c r="E28" s="120">
        <f>SUM(E29:E35,E38,E41)</f>
        <v>0</v>
      </c>
      <c r="G28" s="14"/>
    </row>
    <row r="29" spans="2:23" ht="15" customHeight="1">
      <c r="B29" s="276" t="s">
        <v>225</v>
      </c>
      <c r="C29" s="287">
        <f>+'F.G.2A_PL_Recog'!C29+'F.G.2B_PL_notRecog'!C29</f>
        <v>0</v>
      </c>
      <c r="D29" s="287">
        <f t="shared" ref="D29:D34" si="1">C29-E29</f>
        <v>0</v>
      </c>
      <c r="E29" s="287">
        <f>+'F.G.2A_PL_Recog'!E29+'F.G.2B_PL_notRecog'!E29</f>
        <v>0</v>
      </c>
      <c r="G29" s="14"/>
      <c r="H29" s="29"/>
      <c r="I29" s="29"/>
      <c r="J29" s="29"/>
      <c r="K29" s="29"/>
      <c r="L29" s="29"/>
    </row>
    <row r="30" spans="2:23" ht="15" customHeight="1">
      <c r="B30" s="276" t="s">
        <v>228</v>
      </c>
      <c r="C30" s="287">
        <f>+'F.G.2A_PL_Recog'!C30+'F.G.2B_PL_notRecog'!C30</f>
        <v>0</v>
      </c>
      <c r="D30" s="287">
        <f t="shared" si="1"/>
        <v>0</v>
      </c>
      <c r="E30" s="287">
        <f>+'F.G.2A_PL_Recog'!E30+'F.G.2B_PL_notRecog'!E30</f>
        <v>0</v>
      </c>
      <c r="G30" s="14"/>
      <c r="H30" s="29"/>
      <c r="I30" s="29"/>
      <c r="J30" s="29"/>
      <c r="K30" s="29"/>
      <c r="L30" s="29"/>
    </row>
    <row r="31" spans="2:23" ht="15" customHeight="1">
      <c r="B31" s="276" t="s">
        <v>231</v>
      </c>
      <c r="C31" s="287">
        <f>+'F.G.2A_PL_Recog'!C31+'F.G.2B_PL_notRecog'!C31</f>
        <v>0</v>
      </c>
      <c r="D31" s="287">
        <f t="shared" si="1"/>
        <v>0</v>
      </c>
      <c r="E31" s="287">
        <f>+'F.G.2A_PL_Recog'!E31+'F.G.2B_PL_notRecog'!E31</f>
        <v>0</v>
      </c>
      <c r="G31" s="14"/>
      <c r="H31" s="29"/>
      <c r="I31" s="29"/>
      <c r="J31" s="29"/>
      <c r="K31" s="29"/>
      <c r="L31" s="29"/>
    </row>
    <row r="32" spans="2:23" ht="15" customHeight="1">
      <c r="B32" s="276" t="s">
        <v>234</v>
      </c>
      <c r="C32" s="287">
        <f>+'F.G.2A_PL_Recog'!C32+'F.G.2B_PL_notRecog'!C32</f>
        <v>0</v>
      </c>
      <c r="D32" s="287">
        <f t="shared" si="1"/>
        <v>0</v>
      </c>
      <c r="E32" s="287">
        <f>+'F.G.2A_PL_Recog'!E32+'F.G.2B_PL_notRecog'!E32</f>
        <v>0</v>
      </c>
      <c r="G32" s="14"/>
    </row>
    <row r="33" spans="2:23" ht="15" customHeight="1">
      <c r="B33" s="276" t="s">
        <v>237</v>
      </c>
      <c r="C33" s="287">
        <f>+'F.G.2A_PL_Recog'!C33+'F.G.2B_PL_notRecog'!C33</f>
        <v>0</v>
      </c>
      <c r="D33" s="287">
        <f t="shared" si="1"/>
        <v>0</v>
      </c>
      <c r="E33" s="287">
        <f>+'F.G.2A_PL_Recog'!E33+'F.G.2B_PL_notRecog'!E33</f>
        <v>0</v>
      </c>
      <c r="G33" s="14"/>
    </row>
    <row r="34" spans="2:23" ht="15" customHeight="1">
      <c r="B34" s="276" t="s">
        <v>240</v>
      </c>
      <c r="C34" s="287">
        <f>+'F.G.2A_PL_Recog'!C34+'F.G.2B_PL_notRecog'!C34</f>
        <v>0</v>
      </c>
      <c r="D34" s="287">
        <f t="shared" si="1"/>
        <v>0</v>
      </c>
      <c r="E34" s="287">
        <f>+'F.G.2A_PL_Recog'!E34+'F.G.2B_PL_notRecog'!E34</f>
        <v>0</v>
      </c>
      <c r="G34" s="14"/>
    </row>
    <row r="35" spans="2:23" ht="15" customHeight="1">
      <c r="B35" s="279" t="s">
        <v>243</v>
      </c>
      <c r="C35" s="287">
        <f>SUM(C36:C37)</f>
        <v>0</v>
      </c>
      <c r="D35" s="287">
        <f>SUM(D36:D37)</f>
        <v>0</v>
      </c>
      <c r="E35" s="287">
        <f>SUM(E36:E37)</f>
        <v>0</v>
      </c>
      <c r="G35" s="14"/>
    </row>
    <row r="36" spans="2:23" ht="15" customHeight="1">
      <c r="B36" s="280" t="s">
        <v>245</v>
      </c>
      <c r="C36" s="288">
        <f>+'F.G.2A_PL_Recog'!C36+'F.G.2B_PL_notRecog'!C36</f>
        <v>0</v>
      </c>
      <c r="D36" s="288">
        <f>C36-E36</f>
        <v>0</v>
      </c>
      <c r="E36" s="288">
        <f>+'F.G.2A_PL_Recog'!E36+'F.G.2B_PL_notRecog'!E36</f>
        <v>0</v>
      </c>
      <c r="G36" s="14"/>
    </row>
    <row r="37" spans="2:23" ht="15" customHeight="1">
      <c r="B37" s="280" t="s">
        <v>248</v>
      </c>
      <c r="C37" s="288">
        <f>+'F.G.2A_PL_Recog'!C37+'F.G.2B_PL_notRecog'!C37</f>
        <v>0</v>
      </c>
      <c r="D37" s="288">
        <f>C37-E37</f>
        <v>0</v>
      </c>
      <c r="E37" s="288">
        <f>+'F.G.2A_PL_Recog'!E37+'F.G.2B_PL_notRecog'!E37</f>
        <v>0</v>
      </c>
      <c r="G37" s="14"/>
    </row>
    <row r="38" spans="2:23" ht="15" customHeight="1">
      <c r="B38" s="279" t="s">
        <v>251</v>
      </c>
      <c r="C38" s="287">
        <f>SUM(C39:C40)</f>
        <v>0</v>
      </c>
      <c r="D38" s="287">
        <f>SUM(D39:D40)</f>
        <v>0</v>
      </c>
      <c r="E38" s="287">
        <f>SUM(E39:E40)</f>
        <v>0</v>
      </c>
      <c r="G38" s="14"/>
    </row>
    <row r="39" spans="2:23" ht="15" customHeight="1">
      <c r="B39" s="280" t="s">
        <v>253</v>
      </c>
      <c r="C39" s="288">
        <f>+'F.G.2A_PL_Recog'!C39+'F.G.2B_PL_notRecog'!C39</f>
        <v>0</v>
      </c>
      <c r="D39" s="288">
        <f>C39-E39</f>
        <v>0</v>
      </c>
      <c r="E39" s="288">
        <f>+'F.G.2A_PL_Recog'!E39+'F.G.2B_PL_notRecog'!E39</f>
        <v>0</v>
      </c>
      <c r="G39" s="14"/>
    </row>
    <row r="40" spans="2:23" ht="15" customHeight="1">
      <c r="B40" s="280" t="s">
        <v>256</v>
      </c>
      <c r="C40" s="288">
        <f>+'F.G.2A_PL_Recog'!C40+'F.G.2B_PL_notRecog'!C40</f>
        <v>0</v>
      </c>
      <c r="D40" s="288">
        <f>C40-E40</f>
        <v>0</v>
      </c>
      <c r="E40" s="288">
        <f>+'F.G.2A_PL_Recog'!E40+'F.G.2B_PL_notRecog'!E40</f>
        <v>0</v>
      </c>
      <c r="G40" s="14"/>
    </row>
    <row r="41" spans="2:23" ht="15" customHeight="1">
      <c r="B41" s="279" t="s">
        <v>259</v>
      </c>
      <c r="C41" s="287">
        <f>SUM(C42:C44)</f>
        <v>0</v>
      </c>
      <c r="D41" s="287">
        <f>SUM(D42:D44)</f>
        <v>0</v>
      </c>
      <c r="E41" s="287">
        <f>SUM(E42:E44)</f>
        <v>0</v>
      </c>
      <c r="F41" s="21"/>
      <c r="G41" s="14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</row>
    <row r="42" spans="2:23" ht="15" customHeight="1">
      <c r="B42" s="280" t="s">
        <v>386</v>
      </c>
      <c r="C42" s="288">
        <f>+'F.G.2A_PL_Recog'!C42+'F.G.2B_PL_notRecog'!C42</f>
        <v>0</v>
      </c>
      <c r="D42" s="288">
        <f>C42-E42</f>
        <v>0</v>
      </c>
      <c r="E42" s="288">
        <f>+'F.G.2A_PL_Recog'!E42+'F.G.2B_PL_notRecog'!E42</f>
        <v>0</v>
      </c>
      <c r="F42" s="21"/>
      <c r="G42" s="14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</row>
    <row r="43" spans="2:23" ht="15" customHeight="1">
      <c r="B43" s="280" t="s">
        <v>387</v>
      </c>
      <c r="C43" s="288">
        <f>+'F.G.2A_PL_Recog'!C43+'F.G.2B_PL_notRecog'!C43</f>
        <v>0</v>
      </c>
      <c r="D43" s="288">
        <f>C43-E43</f>
        <v>0</v>
      </c>
      <c r="E43" s="288">
        <f>+'F.G.2A_PL_Recog'!E43+'F.G.2B_PL_notRecog'!E43</f>
        <v>0</v>
      </c>
      <c r="F43" s="21"/>
      <c r="G43" s="14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</row>
    <row r="44" spans="2:23" ht="15" customHeight="1">
      <c r="B44" s="280" t="s">
        <v>268</v>
      </c>
      <c r="C44" s="288">
        <f>+'F.G.2A_PL_Recog'!C44+'F.G.2B_PL_notRecog'!C44</f>
        <v>0</v>
      </c>
      <c r="D44" s="288">
        <f>C44-E44</f>
        <v>0</v>
      </c>
      <c r="E44" s="288">
        <f>+'F.G.2A_PL_Recog'!E44+'F.G.2B_PL_notRecog'!E44</f>
        <v>0</v>
      </c>
      <c r="F44" s="21"/>
      <c r="G44" s="14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</row>
    <row r="45" spans="2:23" ht="15" customHeight="1">
      <c r="B45" s="282" t="s">
        <v>388</v>
      </c>
      <c r="C45" s="287">
        <f>SUM(C46,C60,C74,C85,C96,C110,C124,C135)</f>
        <v>0</v>
      </c>
      <c r="D45" s="287">
        <f>SUM(D46,D60,D74,D85,D96,D110,D124,D135)</f>
        <v>0</v>
      </c>
      <c r="E45" s="287">
        <f>SUM(E46,E60,E74,E85,E96,E110,E124,E135)</f>
        <v>0</v>
      </c>
      <c r="G45" s="14"/>
    </row>
    <row r="46" spans="2:23" ht="15" customHeight="1">
      <c r="B46" s="275" t="s">
        <v>290</v>
      </c>
      <c r="C46" s="287">
        <f>SUM(C47:C49,C53:C56)</f>
        <v>0</v>
      </c>
      <c r="D46" s="287">
        <f>SUM(D47:D49,D53:D56)</f>
        <v>0</v>
      </c>
      <c r="E46" s="287">
        <f>SUM(E47:E49,E53:E56)</f>
        <v>0</v>
      </c>
      <c r="G46" s="14"/>
    </row>
    <row r="47" spans="2:23" ht="15" customHeight="1">
      <c r="B47" s="276" t="s">
        <v>225</v>
      </c>
      <c r="C47" s="287">
        <f>+'F.G.2A_PL_Recog'!C47+'F.G.2B_PL_notRecog'!C47</f>
        <v>0</v>
      </c>
      <c r="D47" s="287">
        <f>C47-E47</f>
        <v>0</v>
      </c>
      <c r="E47" s="287">
        <f>+'F.G.2A_PL_Recog'!E47+'F.G.2B_PL_notRecog'!E47</f>
        <v>0</v>
      </c>
      <c r="G47" s="14"/>
    </row>
    <row r="48" spans="2:23" ht="15" customHeight="1">
      <c r="B48" s="276" t="s">
        <v>228</v>
      </c>
      <c r="C48" s="287">
        <f>+'F.G.2A_PL_Recog'!C48+'F.G.2B_PL_notRecog'!C48</f>
        <v>0</v>
      </c>
      <c r="D48" s="287">
        <f>C48-E48</f>
        <v>0</v>
      </c>
      <c r="E48" s="287">
        <f>+'F.G.2A_PL_Recog'!E48+'F.G.2B_PL_notRecog'!E48</f>
        <v>0</v>
      </c>
      <c r="G48" s="14"/>
    </row>
    <row r="49" spans="2:23" ht="15" customHeight="1">
      <c r="B49" s="276" t="s">
        <v>295</v>
      </c>
      <c r="C49" s="287">
        <f>SUM(C50:C52)</f>
        <v>0</v>
      </c>
      <c r="D49" s="287">
        <f>SUM(D50:D52)</f>
        <v>0</v>
      </c>
      <c r="E49" s="287">
        <f>SUM(E50:E52)</f>
        <v>0</v>
      </c>
      <c r="G49" s="14"/>
    </row>
    <row r="50" spans="2:23" ht="15" customHeight="1">
      <c r="B50" s="283" t="s">
        <v>231</v>
      </c>
      <c r="C50" s="288">
        <f>+'F.G.2A_PL_Recog'!C50+'F.G.2B_PL_notRecog'!C50</f>
        <v>0</v>
      </c>
      <c r="D50" s="288">
        <f t="shared" ref="D50:D55" si="2">C50-E50</f>
        <v>0</v>
      </c>
      <c r="E50" s="288">
        <f>+'F.G.2A_PL_Recog'!E50+'F.G.2B_PL_notRecog'!E50</f>
        <v>0</v>
      </c>
      <c r="G50" s="14"/>
    </row>
    <row r="51" spans="2:23" ht="15" customHeight="1">
      <c r="B51" s="283" t="s">
        <v>234</v>
      </c>
      <c r="C51" s="288">
        <f>+'F.G.2A_PL_Recog'!C51+'F.G.2B_PL_notRecog'!C51</f>
        <v>0</v>
      </c>
      <c r="D51" s="288">
        <f t="shared" si="2"/>
        <v>0</v>
      </c>
      <c r="E51" s="288">
        <f>+'F.G.2A_PL_Recog'!E51+'F.G.2B_PL_notRecog'!E51</f>
        <v>0</v>
      </c>
      <c r="G51" s="14"/>
    </row>
    <row r="52" spans="2:23" ht="15" customHeight="1">
      <c r="B52" s="283" t="s">
        <v>237</v>
      </c>
      <c r="C52" s="288">
        <f>+'F.G.2A_PL_Recog'!C52+'F.G.2B_PL_notRecog'!C52</f>
        <v>0</v>
      </c>
      <c r="D52" s="288">
        <f t="shared" si="2"/>
        <v>0</v>
      </c>
      <c r="E52" s="288">
        <f>+'F.G.2A_PL_Recog'!E52+'F.G.2B_PL_notRecog'!E52</f>
        <v>0</v>
      </c>
      <c r="G52" s="14"/>
    </row>
    <row r="53" spans="2:23" ht="15" customHeight="1">
      <c r="B53" s="276" t="s">
        <v>240</v>
      </c>
      <c r="C53" s="287">
        <f>+'F.G.2A_PL_Recog'!C53+'F.G.2B_PL_notRecog'!C53</f>
        <v>0</v>
      </c>
      <c r="D53" s="287">
        <f t="shared" si="2"/>
        <v>0</v>
      </c>
      <c r="E53" s="287">
        <f>+'F.G.2A_PL_Recog'!E53+'F.G.2B_PL_notRecog'!E53</f>
        <v>0</v>
      </c>
      <c r="G53" s="14"/>
    </row>
    <row r="54" spans="2:23" ht="15" customHeight="1">
      <c r="B54" s="276" t="s">
        <v>243</v>
      </c>
      <c r="C54" s="287">
        <f>+'F.G.2A_PL_Recog'!C54+'F.G.2B_PL_notRecog'!C54</f>
        <v>0</v>
      </c>
      <c r="D54" s="287">
        <f t="shared" si="2"/>
        <v>0</v>
      </c>
      <c r="E54" s="287">
        <f>+'F.G.2A_PL_Recog'!E54+'F.G.2B_PL_notRecog'!E54</f>
        <v>0</v>
      </c>
      <c r="G54" s="14"/>
    </row>
    <row r="55" spans="2:23" ht="15" customHeight="1">
      <c r="B55" s="276" t="s">
        <v>251</v>
      </c>
      <c r="C55" s="287">
        <f>+'F.G.2A_PL_Recog'!C55+'F.G.2B_PL_notRecog'!C55</f>
        <v>0</v>
      </c>
      <c r="D55" s="287">
        <f t="shared" si="2"/>
        <v>0</v>
      </c>
      <c r="E55" s="287">
        <f>+'F.G.2A_PL_Recog'!E55+'F.G.2B_PL_notRecog'!E55</f>
        <v>0</v>
      </c>
      <c r="G55" s="14"/>
    </row>
    <row r="56" spans="2:23" ht="15" customHeight="1">
      <c r="B56" s="279" t="s">
        <v>259</v>
      </c>
      <c r="C56" s="287">
        <f>SUM(C57:C59)</f>
        <v>0</v>
      </c>
      <c r="D56" s="287">
        <f>SUM(D57:D59)</f>
        <v>0</v>
      </c>
      <c r="E56" s="287">
        <f>SUM(E57:E59)</f>
        <v>0</v>
      </c>
      <c r="F56" s="21"/>
      <c r="G56" s="14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</row>
    <row r="57" spans="2:23" ht="15" customHeight="1">
      <c r="B57" s="280" t="s">
        <v>386</v>
      </c>
      <c r="C57" s="288">
        <f>+'F.G.2A_PL_Recog'!C57+'F.G.2B_PL_notRecog'!C57</f>
        <v>0</v>
      </c>
      <c r="D57" s="288">
        <f>C57-E57</f>
        <v>0</v>
      </c>
      <c r="E57" s="288">
        <f>+'F.G.2A_PL_Recog'!E57+'F.G.2B_PL_notRecog'!E57</f>
        <v>0</v>
      </c>
      <c r="F57" s="21"/>
      <c r="G57" s="14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</row>
    <row r="58" spans="2:23" ht="15" customHeight="1">
      <c r="B58" s="280" t="s">
        <v>387</v>
      </c>
      <c r="C58" s="288">
        <f>+'F.G.2A_PL_Recog'!C58+'F.G.2B_PL_notRecog'!C58</f>
        <v>0</v>
      </c>
      <c r="D58" s="288">
        <f>C58-E58</f>
        <v>0</v>
      </c>
      <c r="E58" s="288">
        <f>+'F.G.2A_PL_Recog'!E58+'F.G.2B_PL_notRecog'!E58</f>
        <v>0</v>
      </c>
      <c r="F58" s="21"/>
      <c r="G58" s="14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</row>
    <row r="59" spans="2:23" ht="15" customHeight="1">
      <c r="B59" s="280" t="s">
        <v>268</v>
      </c>
      <c r="C59" s="288">
        <f>+'F.G.2A_PL_Recog'!C59+'F.G.2B_PL_notRecog'!C59</f>
        <v>0</v>
      </c>
      <c r="D59" s="288">
        <f>C59-E59</f>
        <v>0</v>
      </c>
      <c r="E59" s="288">
        <f>+'F.G.2A_PL_Recog'!E59+'F.G.2B_PL_notRecog'!E59</f>
        <v>0</v>
      </c>
      <c r="F59" s="21"/>
      <c r="G59" s="14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</row>
    <row r="60" spans="2:23" ht="15" customHeight="1">
      <c r="B60" s="275" t="s">
        <v>316</v>
      </c>
      <c r="C60" s="287">
        <f>SUM(C61:C63,C67:C70)</f>
        <v>0</v>
      </c>
      <c r="D60" s="287">
        <f>SUM(D61:D63,D67:D70)</f>
        <v>0</v>
      </c>
      <c r="E60" s="287">
        <f>SUM(E61:E63,E67:E70)</f>
        <v>0</v>
      </c>
      <c r="G60" s="14"/>
    </row>
    <row r="61" spans="2:23" ht="15" customHeight="1">
      <c r="B61" s="276" t="s">
        <v>225</v>
      </c>
      <c r="C61" s="287">
        <f>+'F.G.2A_PL_Recog'!C61+'F.G.2B_PL_notRecog'!C61</f>
        <v>0</v>
      </c>
      <c r="D61" s="287">
        <f>C61-E61</f>
        <v>0</v>
      </c>
      <c r="E61" s="287">
        <f>+'F.G.2A_PL_Recog'!E61+'F.G.2B_PL_notRecog'!E61</f>
        <v>0</v>
      </c>
      <c r="G61" s="14"/>
    </row>
    <row r="62" spans="2:23" ht="15" customHeight="1">
      <c r="B62" s="276" t="s">
        <v>228</v>
      </c>
      <c r="C62" s="287">
        <f>+'F.G.2A_PL_Recog'!C62+'F.G.2B_PL_notRecog'!C62</f>
        <v>0</v>
      </c>
      <c r="D62" s="287">
        <f>C62-E62</f>
        <v>0</v>
      </c>
      <c r="E62" s="287">
        <f>+'F.G.2A_PL_Recog'!E62+'F.G.2B_PL_notRecog'!E62</f>
        <v>0</v>
      </c>
      <c r="G62" s="14"/>
    </row>
    <row r="63" spans="2:23" ht="15" customHeight="1">
      <c r="B63" s="276" t="s">
        <v>295</v>
      </c>
      <c r="C63" s="287">
        <f>SUM(C64:C66)</f>
        <v>0</v>
      </c>
      <c r="D63" s="287">
        <f>SUM(D64:D66)</f>
        <v>0</v>
      </c>
      <c r="E63" s="287">
        <f>SUM(E64:E66)</f>
        <v>0</v>
      </c>
      <c r="G63" s="14"/>
    </row>
    <row r="64" spans="2:23" ht="15" customHeight="1">
      <c r="B64" s="283" t="s">
        <v>231</v>
      </c>
      <c r="C64" s="288">
        <f>+'F.G.2A_PL_Recog'!C64+'F.G.2B_PL_notRecog'!C64</f>
        <v>0</v>
      </c>
      <c r="D64" s="288">
        <f t="shared" ref="D64:D69" si="3">C64-E64</f>
        <v>0</v>
      </c>
      <c r="E64" s="288">
        <f>+'F.G.2A_PL_Recog'!E64+'F.G.2B_PL_notRecog'!E64</f>
        <v>0</v>
      </c>
      <c r="G64" s="14"/>
    </row>
    <row r="65" spans="2:23" ht="15" customHeight="1">
      <c r="B65" s="283" t="s">
        <v>234</v>
      </c>
      <c r="C65" s="288">
        <f>+'F.G.2A_PL_Recog'!C65+'F.G.2B_PL_notRecog'!C65</f>
        <v>0</v>
      </c>
      <c r="D65" s="288">
        <f t="shared" si="3"/>
        <v>0</v>
      </c>
      <c r="E65" s="288">
        <f>+'F.G.2A_PL_Recog'!E65+'F.G.2B_PL_notRecog'!E65</f>
        <v>0</v>
      </c>
      <c r="G65" s="14"/>
    </row>
    <row r="66" spans="2:23" ht="15" customHeight="1">
      <c r="B66" s="283" t="s">
        <v>237</v>
      </c>
      <c r="C66" s="288">
        <f>+'F.G.2A_PL_Recog'!C66+'F.G.2B_PL_notRecog'!C66</f>
        <v>0</v>
      </c>
      <c r="D66" s="288">
        <f t="shared" si="3"/>
        <v>0</v>
      </c>
      <c r="E66" s="288">
        <f>+'F.G.2A_PL_Recog'!E66+'F.G.2B_PL_notRecog'!E66</f>
        <v>0</v>
      </c>
      <c r="G66" s="14"/>
    </row>
    <row r="67" spans="2:23" ht="15" customHeight="1">
      <c r="B67" s="276" t="s">
        <v>240</v>
      </c>
      <c r="C67" s="287">
        <f>+'F.G.2A_PL_Recog'!C67+'F.G.2B_PL_notRecog'!C67</f>
        <v>0</v>
      </c>
      <c r="D67" s="287">
        <f t="shared" si="3"/>
        <v>0</v>
      </c>
      <c r="E67" s="287">
        <f>+'F.G.2A_PL_Recog'!E67+'F.G.2B_PL_notRecog'!E67</f>
        <v>0</v>
      </c>
      <c r="G67" s="14"/>
    </row>
    <row r="68" spans="2:23" ht="15" customHeight="1">
      <c r="B68" s="276" t="s">
        <v>243</v>
      </c>
      <c r="C68" s="287">
        <f>+'F.G.2A_PL_Recog'!C68+'F.G.2B_PL_notRecog'!C68</f>
        <v>0</v>
      </c>
      <c r="D68" s="287">
        <f t="shared" si="3"/>
        <v>0</v>
      </c>
      <c r="E68" s="287">
        <f>+'F.G.2A_PL_Recog'!E68+'F.G.2B_PL_notRecog'!E68</f>
        <v>0</v>
      </c>
      <c r="G68" s="14"/>
    </row>
    <row r="69" spans="2:23" ht="15" customHeight="1">
      <c r="B69" s="276" t="s">
        <v>251</v>
      </c>
      <c r="C69" s="287">
        <f>+'F.G.2A_PL_Recog'!C69+'F.G.2B_PL_notRecog'!C69</f>
        <v>0</v>
      </c>
      <c r="D69" s="287">
        <f t="shared" si="3"/>
        <v>0</v>
      </c>
      <c r="E69" s="287">
        <f>+'F.G.2A_PL_Recog'!E69+'F.G.2B_PL_notRecog'!E69</f>
        <v>0</v>
      </c>
      <c r="G69" s="14"/>
    </row>
    <row r="70" spans="2:23" ht="15" customHeight="1">
      <c r="B70" s="279" t="s">
        <v>259</v>
      </c>
      <c r="C70" s="287">
        <f>SUM(C71:C73)</f>
        <v>0</v>
      </c>
      <c r="D70" s="287">
        <f>SUM(D71:D73)</f>
        <v>0</v>
      </c>
      <c r="E70" s="287">
        <f>SUM(E71:E73)</f>
        <v>0</v>
      </c>
      <c r="F70" s="21"/>
      <c r="G70" s="14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</row>
    <row r="71" spans="2:23" ht="15" customHeight="1">
      <c r="B71" s="280" t="s">
        <v>386</v>
      </c>
      <c r="C71" s="288">
        <f>+'F.G.2A_PL_Recog'!C71+'F.G.2B_PL_notRecog'!C71</f>
        <v>0</v>
      </c>
      <c r="D71" s="288">
        <f>C71-E71</f>
        <v>0</v>
      </c>
      <c r="E71" s="288">
        <f>+'F.G.2A_PL_Recog'!E71+'F.G.2B_PL_notRecog'!E71</f>
        <v>0</v>
      </c>
      <c r="F71" s="21"/>
      <c r="G71" s="14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</row>
    <row r="72" spans="2:23" ht="15" customHeight="1">
      <c r="B72" s="280" t="s">
        <v>387</v>
      </c>
      <c r="C72" s="288">
        <f>+'F.G.2A_PL_Recog'!C72+'F.G.2B_PL_notRecog'!C72</f>
        <v>0</v>
      </c>
      <c r="D72" s="288">
        <f>C72-E72</f>
        <v>0</v>
      </c>
      <c r="E72" s="288">
        <f>+'F.G.2A_PL_Recog'!E72+'F.G.2B_PL_notRecog'!E72</f>
        <v>0</v>
      </c>
      <c r="F72" s="21"/>
      <c r="G72" s="14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</row>
    <row r="73" spans="2:23" ht="15" customHeight="1">
      <c r="B73" s="280" t="s">
        <v>268</v>
      </c>
      <c r="C73" s="288">
        <f>+'F.G.2A_PL_Recog'!C73+'F.G.2B_PL_notRecog'!C73</f>
        <v>0</v>
      </c>
      <c r="D73" s="288">
        <f>C73-E73</f>
        <v>0</v>
      </c>
      <c r="E73" s="288">
        <f>+'F.G.2A_PL_Recog'!E73+'F.G.2B_PL_notRecog'!E73</f>
        <v>0</v>
      </c>
      <c r="F73" s="21"/>
      <c r="G73" s="14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</row>
    <row r="74" spans="2:23" ht="15" customHeight="1">
      <c r="B74" s="275" t="s">
        <v>330</v>
      </c>
      <c r="C74" s="287">
        <f>SUM(C75:C81)</f>
        <v>0</v>
      </c>
      <c r="D74" s="287">
        <f>SUM(D75:D81)</f>
        <v>0</v>
      </c>
      <c r="E74" s="287">
        <f>SUM(E75:E81)</f>
        <v>0</v>
      </c>
      <c r="G74" s="14"/>
    </row>
    <row r="75" spans="2:23" ht="15" customHeight="1">
      <c r="B75" s="276" t="s">
        <v>225</v>
      </c>
      <c r="C75" s="287">
        <f>+'F.G.2A_PL_Recog'!C75+'F.G.2B_PL_notRecog'!C75</f>
        <v>0</v>
      </c>
      <c r="D75" s="287">
        <f t="shared" ref="D75:D80" si="4">C75-E75</f>
        <v>0</v>
      </c>
      <c r="E75" s="287">
        <f>+'F.G.2A_PL_Recog'!E75+'F.G.2B_PL_notRecog'!E75</f>
        <v>0</v>
      </c>
      <c r="G75" s="14"/>
    </row>
    <row r="76" spans="2:23" ht="15" customHeight="1">
      <c r="B76" s="276" t="s">
        <v>228</v>
      </c>
      <c r="C76" s="287">
        <f>+'F.G.2A_PL_Recog'!C76+'F.G.2B_PL_notRecog'!C76</f>
        <v>0</v>
      </c>
      <c r="D76" s="287">
        <f t="shared" si="4"/>
        <v>0</v>
      </c>
      <c r="E76" s="287">
        <f>+'F.G.2A_PL_Recog'!E76+'F.G.2B_PL_notRecog'!E76</f>
        <v>0</v>
      </c>
      <c r="G76" s="14"/>
    </row>
    <row r="77" spans="2:23" ht="15" customHeight="1">
      <c r="B77" s="276" t="s">
        <v>295</v>
      </c>
      <c r="C77" s="287">
        <f>+'F.G.2A_PL_Recog'!C77+'F.G.2B_PL_notRecog'!C77</f>
        <v>0</v>
      </c>
      <c r="D77" s="287">
        <f t="shared" si="4"/>
        <v>0</v>
      </c>
      <c r="E77" s="287">
        <f>+'F.G.2A_PL_Recog'!E77+'F.G.2B_PL_notRecog'!E77</f>
        <v>0</v>
      </c>
      <c r="G77" s="14"/>
    </row>
    <row r="78" spans="2:23" ht="15" customHeight="1">
      <c r="B78" s="276" t="s">
        <v>240</v>
      </c>
      <c r="C78" s="287">
        <f>+'F.G.2A_PL_Recog'!C78+'F.G.2B_PL_notRecog'!C78</f>
        <v>0</v>
      </c>
      <c r="D78" s="287">
        <f t="shared" si="4"/>
        <v>0</v>
      </c>
      <c r="E78" s="287">
        <f>+'F.G.2A_PL_Recog'!E78+'F.G.2B_PL_notRecog'!E78</f>
        <v>0</v>
      </c>
      <c r="G78" s="14"/>
    </row>
    <row r="79" spans="2:23" ht="15" customHeight="1">
      <c r="B79" s="276" t="s">
        <v>243</v>
      </c>
      <c r="C79" s="287">
        <f>+'F.G.2A_PL_Recog'!C79+'F.G.2B_PL_notRecog'!C79</f>
        <v>0</v>
      </c>
      <c r="D79" s="287">
        <f t="shared" si="4"/>
        <v>0</v>
      </c>
      <c r="E79" s="287">
        <f>+'F.G.2A_PL_Recog'!E79+'F.G.2B_PL_notRecog'!E79</f>
        <v>0</v>
      </c>
      <c r="G79" s="14"/>
    </row>
    <row r="80" spans="2:23" ht="15" customHeight="1">
      <c r="B80" s="276" t="s">
        <v>251</v>
      </c>
      <c r="C80" s="287">
        <f>+'F.G.2A_PL_Recog'!C80+'F.G.2B_PL_notRecog'!C80</f>
        <v>0</v>
      </c>
      <c r="D80" s="287">
        <f t="shared" si="4"/>
        <v>0</v>
      </c>
      <c r="E80" s="287">
        <f>+'F.G.2A_PL_Recog'!E80+'F.G.2B_PL_notRecog'!E80</f>
        <v>0</v>
      </c>
      <c r="G80" s="14"/>
    </row>
    <row r="81" spans="2:23" ht="15" customHeight="1">
      <c r="B81" s="279" t="s">
        <v>259</v>
      </c>
      <c r="C81" s="287">
        <f>SUM(C82:C84)</f>
        <v>0</v>
      </c>
      <c r="D81" s="287">
        <f>SUM(D82:D84)</f>
        <v>0</v>
      </c>
      <c r="E81" s="287">
        <f>SUM(E82:E84)</f>
        <v>0</v>
      </c>
      <c r="F81" s="21"/>
      <c r="G81" s="14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</row>
    <row r="82" spans="2:23" ht="15" customHeight="1">
      <c r="B82" s="280" t="s">
        <v>386</v>
      </c>
      <c r="C82" s="288">
        <f>+'F.G.2A_PL_Recog'!C82+'F.G.2B_PL_notRecog'!C82</f>
        <v>0</v>
      </c>
      <c r="D82" s="288">
        <f>C82-E82</f>
        <v>0</v>
      </c>
      <c r="E82" s="288">
        <f>+'F.G.2A_PL_Recog'!E82+'F.G.2B_PL_notRecog'!E82</f>
        <v>0</v>
      </c>
      <c r="F82" s="21"/>
      <c r="G82" s="14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</row>
    <row r="83" spans="2:23" ht="15" customHeight="1">
      <c r="B83" s="280" t="s">
        <v>387</v>
      </c>
      <c r="C83" s="288">
        <f>+'F.G.2A_PL_Recog'!C83+'F.G.2B_PL_notRecog'!C83</f>
        <v>0</v>
      </c>
      <c r="D83" s="288">
        <f>C83-E83</f>
        <v>0</v>
      </c>
      <c r="E83" s="288">
        <f>+'F.G.2A_PL_Recog'!E83+'F.G.2B_PL_notRecog'!E83</f>
        <v>0</v>
      </c>
      <c r="F83" s="21"/>
      <c r="G83" s="14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</row>
    <row r="84" spans="2:23" ht="15" customHeight="1">
      <c r="B84" s="280" t="s">
        <v>268</v>
      </c>
      <c r="C84" s="288">
        <f>+'F.G.2A_PL_Recog'!C84+'F.G.2B_PL_notRecog'!C84</f>
        <v>0</v>
      </c>
      <c r="D84" s="288">
        <f>C84-E84</f>
        <v>0</v>
      </c>
      <c r="E84" s="288">
        <f>+'F.G.2A_PL_Recog'!E84+'F.G.2B_PL_notRecog'!E84</f>
        <v>0</v>
      </c>
      <c r="F84" s="21"/>
      <c r="G84" s="14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</row>
    <row r="85" spans="2:23" ht="15" customHeight="1">
      <c r="B85" s="275" t="s">
        <v>351</v>
      </c>
      <c r="C85" s="287">
        <f>SUM(C86:C92)</f>
        <v>0</v>
      </c>
      <c r="D85" s="287">
        <f>SUM(D86:D92)</f>
        <v>0</v>
      </c>
      <c r="E85" s="287">
        <f>SUM(E86:E92)</f>
        <v>0</v>
      </c>
      <c r="G85" s="14"/>
    </row>
    <row r="86" spans="2:23" ht="15" customHeight="1">
      <c r="B86" s="276" t="s">
        <v>225</v>
      </c>
      <c r="C86" s="287">
        <f>+'F.G.2A_PL_Recog'!C86+'F.G.2B_PL_notRecog'!C86</f>
        <v>0</v>
      </c>
      <c r="D86" s="287">
        <f t="shared" ref="D86:D91" si="5">C86-E86</f>
        <v>0</v>
      </c>
      <c r="E86" s="287">
        <f>+'F.G.2A_PL_Recog'!E86+'F.G.2B_PL_notRecog'!E86</f>
        <v>0</v>
      </c>
      <c r="G86" s="14"/>
    </row>
    <row r="87" spans="2:23" ht="15" customHeight="1">
      <c r="B87" s="276" t="s">
        <v>228</v>
      </c>
      <c r="C87" s="287">
        <f>+'F.G.2A_PL_Recog'!C87+'F.G.2B_PL_notRecog'!C87</f>
        <v>0</v>
      </c>
      <c r="D87" s="287">
        <f t="shared" si="5"/>
        <v>0</v>
      </c>
      <c r="E87" s="287">
        <f>+'F.G.2A_PL_Recog'!E87+'F.G.2B_PL_notRecog'!E87</f>
        <v>0</v>
      </c>
      <c r="G87" s="14"/>
    </row>
    <row r="88" spans="2:23" ht="15" customHeight="1">
      <c r="B88" s="276" t="s">
        <v>295</v>
      </c>
      <c r="C88" s="287">
        <f>+'F.G.2A_PL_Recog'!C88+'F.G.2B_PL_notRecog'!C88</f>
        <v>0</v>
      </c>
      <c r="D88" s="287">
        <f t="shared" si="5"/>
        <v>0</v>
      </c>
      <c r="E88" s="287">
        <f>+'F.G.2A_PL_Recog'!E88+'F.G.2B_PL_notRecog'!E88</f>
        <v>0</v>
      </c>
      <c r="G88" s="14"/>
    </row>
    <row r="89" spans="2:23" ht="15" customHeight="1">
      <c r="B89" s="276" t="s">
        <v>240</v>
      </c>
      <c r="C89" s="287">
        <f>+'F.G.2A_PL_Recog'!C89+'F.G.2B_PL_notRecog'!C89</f>
        <v>0</v>
      </c>
      <c r="D89" s="287">
        <f t="shared" si="5"/>
        <v>0</v>
      </c>
      <c r="E89" s="287">
        <f>+'F.G.2A_PL_Recog'!E89+'F.G.2B_PL_notRecog'!E89</f>
        <v>0</v>
      </c>
      <c r="G89" s="14"/>
    </row>
    <row r="90" spans="2:23" ht="15" customHeight="1">
      <c r="B90" s="276" t="s">
        <v>243</v>
      </c>
      <c r="C90" s="287">
        <f>+'F.G.2A_PL_Recog'!C90+'F.G.2B_PL_notRecog'!C90</f>
        <v>0</v>
      </c>
      <c r="D90" s="287">
        <f t="shared" si="5"/>
        <v>0</v>
      </c>
      <c r="E90" s="287">
        <f>+'F.G.2A_PL_Recog'!E90+'F.G.2B_PL_notRecog'!E90</f>
        <v>0</v>
      </c>
      <c r="G90" s="14"/>
    </row>
    <row r="91" spans="2:23" ht="15" customHeight="1">
      <c r="B91" s="276" t="s">
        <v>251</v>
      </c>
      <c r="C91" s="287">
        <f>+'F.G.2A_PL_Recog'!C91+'F.G.2B_PL_notRecog'!C91</f>
        <v>0</v>
      </c>
      <c r="D91" s="287">
        <f t="shared" si="5"/>
        <v>0</v>
      </c>
      <c r="E91" s="287">
        <f>+'F.G.2A_PL_Recog'!E91+'F.G.2B_PL_notRecog'!E91</f>
        <v>0</v>
      </c>
      <c r="G91" s="14"/>
    </row>
    <row r="92" spans="2:23" ht="15" customHeight="1">
      <c r="B92" s="279" t="s">
        <v>259</v>
      </c>
      <c r="C92" s="287">
        <f>SUM(C93:C95)</f>
        <v>0</v>
      </c>
      <c r="D92" s="287">
        <f>SUM(D93:D95)</f>
        <v>0</v>
      </c>
      <c r="E92" s="287">
        <f>SUM(E93:E95)</f>
        <v>0</v>
      </c>
      <c r="F92" s="21"/>
      <c r="G92" s="14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</row>
    <row r="93" spans="2:23" ht="15" customHeight="1">
      <c r="B93" s="280" t="s">
        <v>386</v>
      </c>
      <c r="C93" s="288">
        <f>+'F.G.2A_PL_Recog'!C93+'F.G.2B_PL_notRecog'!C93</f>
        <v>0</v>
      </c>
      <c r="D93" s="288">
        <f>C93-E93</f>
        <v>0</v>
      </c>
      <c r="E93" s="288">
        <f>+'F.G.2A_PL_Recog'!E93+'F.G.2B_PL_notRecog'!E93</f>
        <v>0</v>
      </c>
      <c r="F93" s="21"/>
      <c r="G93" s="14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</row>
    <row r="94" spans="2:23" ht="15" customHeight="1">
      <c r="B94" s="280" t="s">
        <v>387</v>
      </c>
      <c r="C94" s="288">
        <f>+'F.G.2A_PL_Recog'!C94+'F.G.2B_PL_notRecog'!C94</f>
        <v>0</v>
      </c>
      <c r="D94" s="288">
        <f>C94-E94</f>
        <v>0</v>
      </c>
      <c r="E94" s="288">
        <f>+'F.G.2A_PL_Recog'!E94+'F.G.2B_PL_notRecog'!E94</f>
        <v>0</v>
      </c>
      <c r="F94" s="21"/>
      <c r="G94" s="14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</row>
    <row r="95" spans="2:23" ht="15" customHeight="1">
      <c r="B95" s="280" t="s">
        <v>268</v>
      </c>
      <c r="C95" s="288">
        <f>+'F.G.2A_PL_Recog'!C95+'F.G.2B_PL_notRecog'!C95</f>
        <v>0</v>
      </c>
      <c r="D95" s="288">
        <f>C95-E95</f>
        <v>0</v>
      </c>
      <c r="E95" s="288">
        <f>+'F.G.2A_PL_Recog'!E95+'F.G.2B_PL_notRecog'!E95</f>
        <v>0</v>
      </c>
      <c r="F95" s="21"/>
      <c r="G95" s="14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</row>
    <row r="96" spans="2:23" ht="15" customHeight="1">
      <c r="B96" s="275" t="s">
        <v>366</v>
      </c>
      <c r="C96" s="287">
        <f>SUM(C97:C99,C103:C106)</f>
        <v>0</v>
      </c>
      <c r="D96" s="287">
        <f>SUM(D97:D99,D103:D106)</f>
        <v>0</v>
      </c>
      <c r="E96" s="287">
        <f>SUM(E97:E99,E103:E106)</f>
        <v>0</v>
      </c>
      <c r="G96" s="14"/>
    </row>
    <row r="97" spans="2:23" ht="15" customHeight="1">
      <c r="B97" s="276" t="s">
        <v>225</v>
      </c>
      <c r="C97" s="287">
        <f>+'F.G.2A_PL_Recog'!C97+'F.G.2B_PL_notRecog'!C97</f>
        <v>0</v>
      </c>
      <c r="D97" s="287">
        <f>C97-E97</f>
        <v>0</v>
      </c>
      <c r="E97" s="287">
        <f>+'F.G.2A_PL_Recog'!E97+'F.G.2B_PL_notRecog'!E97</f>
        <v>0</v>
      </c>
      <c r="G97" s="14"/>
    </row>
    <row r="98" spans="2:23" ht="15" customHeight="1">
      <c r="B98" s="276" t="s">
        <v>228</v>
      </c>
      <c r="C98" s="287">
        <f>+'F.G.2A_PL_Recog'!C98+'F.G.2B_PL_notRecog'!C98</f>
        <v>0</v>
      </c>
      <c r="D98" s="287">
        <f>C98-E98</f>
        <v>0</v>
      </c>
      <c r="E98" s="287">
        <f>+'F.G.2A_PL_Recog'!E98+'F.G.2B_PL_notRecog'!E98</f>
        <v>0</v>
      </c>
      <c r="G98" s="14"/>
    </row>
    <row r="99" spans="2:23" ht="15" customHeight="1">
      <c r="B99" s="276" t="s">
        <v>295</v>
      </c>
      <c r="C99" s="287">
        <f>SUM(C100:C102)</f>
        <v>0</v>
      </c>
      <c r="D99" s="287">
        <f>SUM(D100:D102)</f>
        <v>0</v>
      </c>
      <c r="E99" s="287">
        <f>SUM(E100:E102)</f>
        <v>0</v>
      </c>
      <c r="G99" s="14"/>
    </row>
    <row r="100" spans="2:23" ht="15" customHeight="1">
      <c r="B100" s="283" t="s">
        <v>231</v>
      </c>
      <c r="C100" s="288">
        <f>+'F.G.2A_PL_Recog'!C100+'F.G.2B_PL_notRecog'!C100</f>
        <v>0</v>
      </c>
      <c r="D100" s="288">
        <f t="shared" ref="D100:D105" si="6">C100-E100</f>
        <v>0</v>
      </c>
      <c r="E100" s="288">
        <f>+'F.G.2A_PL_Recog'!E100+'F.G.2B_PL_notRecog'!E100</f>
        <v>0</v>
      </c>
      <c r="G100" s="14"/>
    </row>
    <row r="101" spans="2:23" ht="15" customHeight="1">
      <c r="B101" s="283" t="s">
        <v>234</v>
      </c>
      <c r="C101" s="288">
        <f>+'F.G.2A_PL_Recog'!C101+'F.G.2B_PL_notRecog'!C101</f>
        <v>0</v>
      </c>
      <c r="D101" s="288">
        <f t="shared" si="6"/>
        <v>0</v>
      </c>
      <c r="E101" s="288">
        <f>+'F.G.2A_PL_Recog'!E101+'F.G.2B_PL_notRecog'!E101</f>
        <v>0</v>
      </c>
      <c r="G101" s="14"/>
    </row>
    <row r="102" spans="2:23" ht="15" customHeight="1">
      <c r="B102" s="283" t="s">
        <v>237</v>
      </c>
      <c r="C102" s="288">
        <f>+'F.G.2A_PL_Recog'!C102+'F.G.2B_PL_notRecog'!C102</f>
        <v>0</v>
      </c>
      <c r="D102" s="288">
        <f t="shared" si="6"/>
        <v>0</v>
      </c>
      <c r="E102" s="288">
        <f>+'F.G.2A_PL_Recog'!E102+'F.G.2B_PL_notRecog'!E102</f>
        <v>0</v>
      </c>
      <c r="G102" s="14"/>
    </row>
    <row r="103" spans="2:23" ht="15" customHeight="1">
      <c r="B103" s="276" t="s">
        <v>240</v>
      </c>
      <c r="C103" s="287">
        <f>+'F.G.2A_PL_Recog'!C103+'F.G.2B_PL_notRecog'!C103</f>
        <v>0</v>
      </c>
      <c r="D103" s="287">
        <f t="shared" si="6"/>
        <v>0</v>
      </c>
      <c r="E103" s="287">
        <f>+'F.G.2A_PL_Recog'!E103+'F.G.2B_PL_notRecog'!E103</f>
        <v>0</v>
      </c>
      <c r="G103" s="14"/>
    </row>
    <row r="104" spans="2:23" ht="15" customHeight="1">
      <c r="B104" s="276" t="s">
        <v>243</v>
      </c>
      <c r="C104" s="287">
        <f>+'F.G.2A_PL_Recog'!C104+'F.G.2B_PL_notRecog'!C104</f>
        <v>0</v>
      </c>
      <c r="D104" s="287">
        <f t="shared" si="6"/>
        <v>0</v>
      </c>
      <c r="E104" s="287">
        <f>+'F.G.2A_PL_Recog'!E104+'F.G.2B_PL_notRecog'!E104</f>
        <v>0</v>
      </c>
      <c r="G104" s="14"/>
    </row>
    <row r="105" spans="2:23" ht="15" customHeight="1">
      <c r="B105" s="276" t="s">
        <v>251</v>
      </c>
      <c r="C105" s="287">
        <f>+'F.G.2A_PL_Recog'!C105+'F.G.2B_PL_notRecog'!C105</f>
        <v>0</v>
      </c>
      <c r="D105" s="287">
        <f t="shared" si="6"/>
        <v>0</v>
      </c>
      <c r="E105" s="287">
        <f>+'F.G.2A_PL_Recog'!E105+'F.G.2B_PL_notRecog'!E105</f>
        <v>0</v>
      </c>
      <c r="G105" s="14"/>
    </row>
    <row r="106" spans="2:23" ht="15" customHeight="1">
      <c r="B106" s="279" t="s">
        <v>259</v>
      </c>
      <c r="C106" s="287">
        <f>SUM(C107:C109)</f>
        <v>0</v>
      </c>
      <c r="D106" s="287">
        <f>SUM(D107:D109)</f>
        <v>0</v>
      </c>
      <c r="E106" s="287">
        <f>SUM(E107:E109)</f>
        <v>0</v>
      </c>
      <c r="F106" s="21"/>
      <c r="G106" s="14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</row>
    <row r="107" spans="2:23" ht="15" customHeight="1">
      <c r="B107" s="280" t="s">
        <v>386</v>
      </c>
      <c r="C107" s="288">
        <f>+'F.G.2A_PL_Recog'!C107+'F.G.2B_PL_notRecog'!C107</f>
        <v>0</v>
      </c>
      <c r="D107" s="288">
        <f>C107-E107</f>
        <v>0</v>
      </c>
      <c r="E107" s="288">
        <f>+'F.G.2A_PL_Recog'!E107+'F.G.2B_PL_notRecog'!E107</f>
        <v>0</v>
      </c>
      <c r="F107" s="21"/>
      <c r="G107" s="14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</row>
    <row r="108" spans="2:23" ht="15" customHeight="1">
      <c r="B108" s="280" t="s">
        <v>387</v>
      </c>
      <c r="C108" s="288">
        <f>+'F.G.2A_PL_Recog'!C108+'F.G.2B_PL_notRecog'!C108</f>
        <v>0</v>
      </c>
      <c r="D108" s="288">
        <f>C108-E108</f>
        <v>0</v>
      </c>
      <c r="E108" s="288">
        <f>+'F.G.2A_PL_Recog'!E108+'F.G.2B_PL_notRecog'!E108</f>
        <v>0</v>
      </c>
      <c r="F108" s="21"/>
      <c r="G108" s="14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</row>
    <row r="109" spans="2:23" ht="15" customHeight="1">
      <c r="B109" s="280" t="s">
        <v>268</v>
      </c>
      <c r="C109" s="288">
        <f>+'F.G.2A_PL_Recog'!C109+'F.G.2B_PL_notRecog'!C109</f>
        <v>0</v>
      </c>
      <c r="D109" s="288">
        <f>C109-E109</f>
        <v>0</v>
      </c>
      <c r="E109" s="288">
        <f>+'F.G.2A_PL_Recog'!E109+'F.G.2B_PL_notRecog'!E109</f>
        <v>0</v>
      </c>
      <c r="F109" s="21"/>
      <c r="G109" s="14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</row>
    <row r="110" spans="2:23" ht="15" customHeight="1">
      <c r="B110" s="275" t="s">
        <v>367</v>
      </c>
      <c r="C110" s="287">
        <f>SUM(C111:C113,C117:C120)</f>
        <v>0</v>
      </c>
      <c r="D110" s="287">
        <f>SUM(D111:D113,D117:D120)</f>
        <v>0</v>
      </c>
      <c r="E110" s="287">
        <f>SUM(E111:E113,E117:E120)</f>
        <v>0</v>
      </c>
      <c r="G110" s="14"/>
    </row>
    <row r="111" spans="2:23" ht="15" customHeight="1">
      <c r="B111" s="276" t="s">
        <v>225</v>
      </c>
      <c r="C111" s="287">
        <f>+'F.G.2A_PL_Recog'!C111+'F.G.2B_PL_notRecog'!C111</f>
        <v>0</v>
      </c>
      <c r="D111" s="287">
        <f>C111-E111</f>
        <v>0</v>
      </c>
      <c r="E111" s="287">
        <f>+'F.G.2A_PL_Recog'!E111+'F.G.2B_PL_notRecog'!E111</f>
        <v>0</v>
      </c>
      <c r="G111" s="14"/>
    </row>
    <row r="112" spans="2:23" ht="15" customHeight="1">
      <c r="B112" s="276" t="s">
        <v>228</v>
      </c>
      <c r="C112" s="287">
        <f>+'F.G.2A_PL_Recog'!C112+'F.G.2B_PL_notRecog'!C112</f>
        <v>0</v>
      </c>
      <c r="D112" s="287">
        <f>C112-E112</f>
        <v>0</v>
      </c>
      <c r="E112" s="287">
        <f>+'F.G.2A_PL_Recog'!E112+'F.G.2B_PL_notRecog'!E112</f>
        <v>0</v>
      </c>
      <c r="G112" s="14"/>
    </row>
    <row r="113" spans="2:23" ht="15" customHeight="1">
      <c r="B113" s="276" t="s">
        <v>295</v>
      </c>
      <c r="C113" s="287">
        <f>SUM(C114:C116)</f>
        <v>0</v>
      </c>
      <c r="D113" s="287">
        <f>SUM(D114:D116)</f>
        <v>0</v>
      </c>
      <c r="E113" s="287">
        <f>SUM(E114:E116)</f>
        <v>0</v>
      </c>
      <c r="G113" s="14"/>
    </row>
    <row r="114" spans="2:23" ht="15" customHeight="1">
      <c r="B114" s="283" t="s">
        <v>231</v>
      </c>
      <c r="C114" s="288">
        <f>+'F.G.2A_PL_Recog'!C114+'F.G.2B_PL_notRecog'!C114</f>
        <v>0</v>
      </c>
      <c r="D114" s="288">
        <f t="shared" ref="D114:D119" si="7">C114-E114</f>
        <v>0</v>
      </c>
      <c r="E114" s="288">
        <f>+'F.G.2A_PL_Recog'!E114+'F.G.2B_PL_notRecog'!E114</f>
        <v>0</v>
      </c>
      <c r="G114" s="14"/>
    </row>
    <row r="115" spans="2:23" ht="15" customHeight="1">
      <c r="B115" s="283" t="s">
        <v>234</v>
      </c>
      <c r="C115" s="288">
        <f>+'F.G.2A_PL_Recog'!C115+'F.G.2B_PL_notRecog'!C115</f>
        <v>0</v>
      </c>
      <c r="D115" s="288">
        <f t="shared" si="7"/>
        <v>0</v>
      </c>
      <c r="E115" s="288">
        <f>+'F.G.2A_PL_Recog'!E115+'F.G.2B_PL_notRecog'!E115</f>
        <v>0</v>
      </c>
      <c r="G115" s="14"/>
    </row>
    <row r="116" spans="2:23" ht="15" customHeight="1">
      <c r="B116" s="283" t="s">
        <v>237</v>
      </c>
      <c r="C116" s="288">
        <f>+'F.G.2A_PL_Recog'!C116+'F.G.2B_PL_notRecog'!C116</f>
        <v>0</v>
      </c>
      <c r="D116" s="288">
        <f t="shared" si="7"/>
        <v>0</v>
      </c>
      <c r="E116" s="288">
        <f>+'F.G.2A_PL_Recog'!E116+'F.G.2B_PL_notRecog'!E116</f>
        <v>0</v>
      </c>
      <c r="G116" s="14"/>
    </row>
    <row r="117" spans="2:23" ht="15" customHeight="1">
      <c r="B117" s="276" t="s">
        <v>240</v>
      </c>
      <c r="C117" s="287">
        <f>+'F.G.2A_PL_Recog'!C117+'F.G.2B_PL_notRecog'!C117</f>
        <v>0</v>
      </c>
      <c r="D117" s="287">
        <f t="shared" si="7"/>
        <v>0</v>
      </c>
      <c r="E117" s="287">
        <f>+'F.G.2A_PL_Recog'!E117+'F.G.2B_PL_notRecog'!E117</f>
        <v>0</v>
      </c>
      <c r="G117" s="14"/>
    </row>
    <row r="118" spans="2:23" ht="15" customHeight="1">
      <c r="B118" s="276" t="s">
        <v>243</v>
      </c>
      <c r="C118" s="287">
        <f>+'F.G.2A_PL_Recog'!C118+'F.G.2B_PL_notRecog'!C118</f>
        <v>0</v>
      </c>
      <c r="D118" s="287">
        <f t="shared" si="7"/>
        <v>0</v>
      </c>
      <c r="E118" s="287">
        <f>+'F.G.2A_PL_Recog'!E118+'F.G.2B_PL_notRecog'!E118</f>
        <v>0</v>
      </c>
      <c r="G118" s="14"/>
    </row>
    <row r="119" spans="2:23" ht="15" customHeight="1">
      <c r="B119" s="276" t="s">
        <v>251</v>
      </c>
      <c r="C119" s="287">
        <f>+'F.G.2A_PL_Recog'!C119+'F.G.2B_PL_notRecog'!C119</f>
        <v>0</v>
      </c>
      <c r="D119" s="287">
        <f t="shared" si="7"/>
        <v>0</v>
      </c>
      <c r="E119" s="287">
        <f>+'F.G.2A_PL_Recog'!E119+'F.G.2B_PL_notRecog'!E119</f>
        <v>0</v>
      </c>
      <c r="G119" s="14"/>
    </row>
    <row r="120" spans="2:23" ht="15" customHeight="1">
      <c r="B120" s="279" t="s">
        <v>259</v>
      </c>
      <c r="C120" s="287">
        <f>SUM(C121:C123)</f>
        <v>0</v>
      </c>
      <c r="D120" s="287">
        <f>SUM(D121:D123)</f>
        <v>0</v>
      </c>
      <c r="E120" s="287">
        <f>SUM(E121:E123)</f>
        <v>0</v>
      </c>
      <c r="F120" s="21"/>
      <c r="G120" s="14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</row>
    <row r="121" spans="2:23" ht="15" customHeight="1">
      <c r="B121" s="280" t="s">
        <v>386</v>
      </c>
      <c r="C121" s="288">
        <f>+'F.G.2A_PL_Recog'!C121+'F.G.2B_PL_notRecog'!C121</f>
        <v>0</v>
      </c>
      <c r="D121" s="288">
        <f>C121-E121</f>
        <v>0</v>
      </c>
      <c r="E121" s="288">
        <f>+'F.G.2A_PL_Recog'!E121+'F.G.2B_PL_notRecog'!E121</f>
        <v>0</v>
      </c>
      <c r="F121" s="21"/>
      <c r="G121" s="14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</row>
    <row r="122" spans="2:23" ht="15" customHeight="1">
      <c r="B122" s="280" t="s">
        <v>387</v>
      </c>
      <c r="C122" s="288">
        <f>+'F.G.2A_PL_Recog'!C122+'F.G.2B_PL_notRecog'!C122</f>
        <v>0</v>
      </c>
      <c r="D122" s="288">
        <f>C122-E122</f>
        <v>0</v>
      </c>
      <c r="E122" s="288">
        <f>+'F.G.2A_PL_Recog'!E122+'F.G.2B_PL_notRecog'!E122</f>
        <v>0</v>
      </c>
      <c r="F122" s="21"/>
      <c r="G122" s="14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</row>
    <row r="123" spans="2:23" ht="15" customHeight="1">
      <c r="B123" s="280" t="s">
        <v>268</v>
      </c>
      <c r="C123" s="288">
        <f>+'F.G.2A_PL_Recog'!C123+'F.G.2B_PL_notRecog'!C123</f>
        <v>0</v>
      </c>
      <c r="D123" s="288">
        <f>C123-E123</f>
        <v>0</v>
      </c>
      <c r="E123" s="288">
        <f>+'F.G.2A_PL_Recog'!E123+'F.G.2B_PL_notRecog'!E123</f>
        <v>0</v>
      </c>
      <c r="F123" s="21"/>
      <c r="G123" s="14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</row>
    <row r="124" spans="2:23" ht="15" customHeight="1">
      <c r="B124" s="275" t="s">
        <v>368</v>
      </c>
      <c r="C124" s="287">
        <f>SUM(C125:C131)</f>
        <v>0</v>
      </c>
      <c r="D124" s="287">
        <f>SUM(D125:D131)</f>
        <v>0</v>
      </c>
      <c r="E124" s="287">
        <f>SUM(E125:E131)</f>
        <v>0</v>
      </c>
      <c r="G124" s="14"/>
    </row>
    <row r="125" spans="2:23" ht="15" customHeight="1">
      <c r="B125" s="276" t="s">
        <v>225</v>
      </c>
      <c r="C125" s="287">
        <f>+'F.G.2A_PL_Recog'!C125+'F.G.2B_PL_notRecog'!C125</f>
        <v>0</v>
      </c>
      <c r="D125" s="287">
        <f t="shared" ref="D125:D130" si="8">C125-E125</f>
        <v>0</v>
      </c>
      <c r="E125" s="287">
        <f>+'F.G.2A_PL_Recog'!E125+'F.G.2B_PL_notRecog'!E125</f>
        <v>0</v>
      </c>
      <c r="G125" s="14"/>
    </row>
    <row r="126" spans="2:23" ht="15" customHeight="1">
      <c r="B126" s="276" t="s">
        <v>228</v>
      </c>
      <c r="C126" s="287">
        <f>+'F.G.2A_PL_Recog'!C126+'F.G.2B_PL_notRecog'!C126</f>
        <v>0</v>
      </c>
      <c r="D126" s="287">
        <f t="shared" si="8"/>
        <v>0</v>
      </c>
      <c r="E126" s="287">
        <f>+'F.G.2A_PL_Recog'!E126+'F.G.2B_PL_notRecog'!E126</f>
        <v>0</v>
      </c>
      <c r="G126" s="14"/>
    </row>
    <row r="127" spans="2:23" ht="15" customHeight="1">
      <c r="B127" s="276" t="s">
        <v>295</v>
      </c>
      <c r="C127" s="287">
        <f>+'F.G.2A_PL_Recog'!C127+'F.G.2B_PL_notRecog'!C127</f>
        <v>0</v>
      </c>
      <c r="D127" s="287">
        <f t="shared" si="8"/>
        <v>0</v>
      </c>
      <c r="E127" s="287">
        <f>+'F.G.2A_PL_Recog'!E127+'F.G.2B_PL_notRecog'!E127</f>
        <v>0</v>
      </c>
      <c r="G127" s="14"/>
    </row>
    <row r="128" spans="2:23" ht="15" customHeight="1">
      <c r="B128" s="276" t="s">
        <v>240</v>
      </c>
      <c r="C128" s="287">
        <f>+'F.G.2A_PL_Recog'!C128+'F.G.2B_PL_notRecog'!C128</f>
        <v>0</v>
      </c>
      <c r="D128" s="287">
        <f t="shared" si="8"/>
        <v>0</v>
      </c>
      <c r="E128" s="287">
        <f>+'F.G.2A_PL_Recog'!E128+'F.G.2B_PL_notRecog'!E128</f>
        <v>0</v>
      </c>
      <c r="G128" s="14"/>
    </row>
    <row r="129" spans="2:23" ht="15" customHeight="1">
      <c r="B129" s="276" t="s">
        <v>243</v>
      </c>
      <c r="C129" s="287">
        <f>+'F.G.2A_PL_Recog'!C129+'F.G.2B_PL_notRecog'!C129</f>
        <v>0</v>
      </c>
      <c r="D129" s="287">
        <f t="shared" si="8"/>
        <v>0</v>
      </c>
      <c r="E129" s="287">
        <f>+'F.G.2A_PL_Recog'!E129+'F.G.2B_PL_notRecog'!E129</f>
        <v>0</v>
      </c>
      <c r="G129" s="14"/>
    </row>
    <row r="130" spans="2:23" ht="15" customHeight="1">
      <c r="B130" s="276" t="s">
        <v>251</v>
      </c>
      <c r="C130" s="287">
        <f>+'F.G.2A_PL_Recog'!C130+'F.G.2B_PL_notRecog'!C130</f>
        <v>0</v>
      </c>
      <c r="D130" s="287">
        <f t="shared" si="8"/>
        <v>0</v>
      </c>
      <c r="E130" s="287">
        <f>+'F.G.2A_PL_Recog'!E130+'F.G.2B_PL_notRecog'!E130</f>
        <v>0</v>
      </c>
      <c r="G130" s="14"/>
    </row>
    <row r="131" spans="2:23" ht="15" customHeight="1">
      <c r="B131" s="279" t="s">
        <v>259</v>
      </c>
      <c r="C131" s="287">
        <f>SUM(C132:C134)</f>
        <v>0</v>
      </c>
      <c r="D131" s="287">
        <f>SUM(D132:D134)</f>
        <v>0</v>
      </c>
      <c r="E131" s="287">
        <f>SUM(E132:E134)</f>
        <v>0</v>
      </c>
      <c r="F131" s="21"/>
      <c r="G131" s="14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</row>
    <row r="132" spans="2:23" ht="15" customHeight="1">
      <c r="B132" s="280" t="s">
        <v>386</v>
      </c>
      <c r="C132" s="288">
        <f>+'F.G.2A_PL_Recog'!C132+'F.G.2B_PL_notRecog'!C132</f>
        <v>0</v>
      </c>
      <c r="D132" s="288">
        <f>C132-E132</f>
        <v>0</v>
      </c>
      <c r="E132" s="288">
        <f>+'F.G.2A_PL_Recog'!E132+'F.G.2B_PL_notRecog'!E132</f>
        <v>0</v>
      </c>
      <c r="F132" s="21"/>
      <c r="G132" s="14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</row>
    <row r="133" spans="2:23" ht="15" customHeight="1">
      <c r="B133" s="280" t="s">
        <v>387</v>
      </c>
      <c r="C133" s="288">
        <f>+'F.G.2A_PL_Recog'!C133+'F.G.2B_PL_notRecog'!C133</f>
        <v>0</v>
      </c>
      <c r="D133" s="288">
        <f>C133-E133</f>
        <v>0</v>
      </c>
      <c r="E133" s="288">
        <f>+'F.G.2A_PL_Recog'!E133+'F.G.2B_PL_notRecog'!E133</f>
        <v>0</v>
      </c>
      <c r="F133" s="21"/>
      <c r="G133" s="14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</row>
    <row r="134" spans="2:23" ht="15" customHeight="1">
      <c r="B134" s="280" t="s">
        <v>268</v>
      </c>
      <c r="C134" s="288">
        <f>+'F.G.2A_PL_Recog'!C134+'F.G.2B_PL_notRecog'!C134</f>
        <v>0</v>
      </c>
      <c r="D134" s="288">
        <f>C134-E134</f>
        <v>0</v>
      </c>
      <c r="E134" s="288">
        <f>+'F.G.2A_PL_Recog'!E134+'F.G.2B_PL_notRecog'!E134</f>
        <v>0</v>
      </c>
      <c r="F134" s="21"/>
      <c r="G134" s="14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</row>
    <row r="135" spans="2:23" ht="15" customHeight="1">
      <c r="B135" s="275" t="s">
        <v>369</v>
      </c>
      <c r="C135" s="287">
        <f>SUM(C136:C142)</f>
        <v>0</v>
      </c>
      <c r="D135" s="287">
        <f>SUM(D136:D142)</f>
        <v>0</v>
      </c>
      <c r="E135" s="287">
        <f>SUM(E136:E142)</f>
        <v>0</v>
      </c>
      <c r="G135" s="14"/>
    </row>
    <row r="136" spans="2:23" ht="15" customHeight="1">
      <c r="B136" s="276" t="s">
        <v>225</v>
      </c>
      <c r="C136" s="287">
        <f>+'F.G.2A_PL_Recog'!C136+'F.G.2B_PL_notRecog'!C136</f>
        <v>0</v>
      </c>
      <c r="D136" s="287">
        <f t="shared" ref="D136:D141" si="9">C136-E136</f>
        <v>0</v>
      </c>
      <c r="E136" s="287">
        <f>+'F.G.2A_PL_Recog'!E136+'F.G.2B_PL_notRecog'!E136</f>
        <v>0</v>
      </c>
      <c r="G136" s="14"/>
    </row>
    <row r="137" spans="2:23" ht="15" customHeight="1">
      <c r="B137" s="276" t="s">
        <v>228</v>
      </c>
      <c r="C137" s="287">
        <f>+'F.G.2A_PL_Recog'!C137+'F.G.2B_PL_notRecog'!C137</f>
        <v>0</v>
      </c>
      <c r="D137" s="287">
        <f t="shared" si="9"/>
        <v>0</v>
      </c>
      <c r="E137" s="287">
        <f>+'F.G.2A_PL_Recog'!E137+'F.G.2B_PL_notRecog'!E137</f>
        <v>0</v>
      </c>
      <c r="G137" s="14"/>
    </row>
    <row r="138" spans="2:23" ht="15" customHeight="1">
      <c r="B138" s="276" t="s">
        <v>295</v>
      </c>
      <c r="C138" s="287">
        <f>+'F.G.2A_PL_Recog'!C138+'F.G.2B_PL_notRecog'!C138</f>
        <v>0</v>
      </c>
      <c r="D138" s="287">
        <f t="shared" si="9"/>
        <v>0</v>
      </c>
      <c r="E138" s="287">
        <f>+'F.G.2A_PL_Recog'!E138+'F.G.2B_PL_notRecog'!E138</f>
        <v>0</v>
      </c>
      <c r="G138" s="14"/>
    </row>
    <row r="139" spans="2:23" ht="15" customHeight="1">
      <c r="B139" s="276" t="s">
        <v>240</v>
      </c>
      <c r="C139" s="287">
        <f>+'F.G.2A_PL_Recog'!C139+'F.G.2B_PL_notRecog'!C139</f>
        <v>0</v>
      </c>
      <c r="D139" s="287">
        <f t="shared" si="9"/>
        <v>0</v>
      </c>
      <c r="E139" s="287">
        <f>+'F.G.2A_PL_Recog'!E139+'F.G.2B_PL_notRecog'!E139</f>
        <v>0</v>
      </c>
      <c r="G139" s="14"/>
    </row>
    <row r="140" spans="2:23" ht="15" customHeight="1">
      <c r="B140" s="276" t="s">
        <v>243</v>
      </c>
      <c r="C140" s="287">
        <f>+'F.G.2A_PL_Recog'!C140+'F.G.2B_PL_notRecog'!C140</f>
        <v>0</v>
      </c>
      <c r="D140" s="287">
        <f t="shared" si="9"/>
        <v>0</v>
      </c>
      <c r="E140" s="287">
        <f>+'F.G.2A_PL_Recog'!E140+'F.G.2B_PL_notRecog'!E140</f>
        <v>0</v>
      </c>
      <c r="G140" s="14"/>
    </row>
    <row r="141" spans="2:23" ht="15" customHeight="1">
      <c r="B141" s="276" t="s">
        <v>251</v>
      </c>
      <c r="C141" s="287">
        <f>+'F.G.2A_PL_Recog'!C141+'F.G.2B_PL_notRecog'!C141</f>
        <v>0</v>
      </c>
      <c r="D141" s="287">
        <f t="shared" si="9"/>
        <v>0</v>
      </c>
      <c r="E141" s="287">
        <f>+'F.G.2A_PL_Recog'!E141+'F.G.2B_PL_notRecog'!E141</f>
        <v>0</v>
      </c>
      <c r="G141" s="14"/>
    </row>
    <row r="142" spans="2:23" ht="15" customHeight="1">
      <c r="B142" s="279" t="s">
        <v>259</v>
      </c>
      <c r="C142" s="287">
        <f>SUM(C143:C145)</f>
        <v>0</v>
      </c>
      <c r="D142" s="287">
        <f>SUM(D143:D145)</f>
        <v>0</v>
      </c>
      <c r="E142" s="287">
        <f>SUM(E143:E145)</f>
        <v>0</v>
      </c>
      <c r="F142" s="21"/>
      <c r="G142" s="14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</row>
    <row r="143" spans="2:23" ht="15" customHeight="1">
      <c r="B143" s="280" t="s">
        <v>386</v>
      </c>
      <c r="C143" s="288">
        <f>+'F.G.2A_PL_Recog'!C143+'F.G.2B_PL_notRecog'!C143</f>
        <v>0</v>
      </c>
      <c r="D143" s="288">
        <f>C143-E143</f>
        <v>0</v>
      </c>
      <c r="E143" s="288">
        <f>+'F.G.2A_PL_Recog'!E143+'F.G.2B_PL_notRecog'!E143</f>
        <v>0</v>
      </c>
      <c r="F143" s="21"/>
      <c r="G143" s="14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</row>
    <row r="144" spans="2:23" ht="15" customHeight="1">
      <c r="B144" s="280" t="s">
        <v>387</v>
      </c>
      <c r="C144" s="288">
        <f>+'F.G.2A_PL_Recog'!C144+'F.G.2B_PL_notRecog'!C144</f>
        <v>0</v>
      </c>
      <c r="D144" s="288">
        <f>C144-E144</f>
        <v>0</v>
      </c>
      <c r="E144" s="288">
        <f>+'F.G.2A_PL_Recog'!E144+'F.G.2B_PL_notRecog'!E144</f>
        <v>0</v>
      </c>
      <c r="F144" s="21"/>
      <c r="G144" s="14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</row>
    <row r="145" spans="1:23" ht="15" customHeight="1">
      <c r="B145" s="280" t="s">
        <v>268</v>
      </c>
      <c r="C145" s="288">
        <f>+'F.G.2A_PL_Recog'!C145+'F.G.2B_PL_notRecog'!C145</f>
        <v>0</v>
      </c>
      <c r="D145" s="288">
        <f>C145-E145</f>
        <v>0</v>
      </c>
      <c r="E145" s="288">
        <f>+'F.G.2A_PL_Recog'!E145+'F.G.2B_PL_notRecog'!E145</f>
        <v>0</v>
      </c>
      <c r="F145" s="21"/>
      <c r="G145" s="14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</row>
    <row r="146" spans="1:23" ht="15" customHeight="1">
      <c r="B146" s="275" t="s">
        <v>371</v>
      </c>
      <c r="C146" s="287">
        <f>SUM(C10,C45)</f>
        <v>0</v>
      </c>
      <c r="D146" s="287">
        <f>SUM(D10,D45)</f>
        <v>0</v>
      </c>
      <c r="E146" s="287">
        <f>SUM(E10,E45)</f>
        <v>0</v>
      </c>
    </row>
    <row r="148" spans="1:23">
      <c r="A148" s="289"/>
      <c r="B148" s="289"/>
      <c r="C148" s="289"/>
      <c r="D148" s="289"/>
      <c r="E148" s="289"/>
    </row>
    <row r="149" spans="1:23">
      <c r="A149" s="290"/>
      <c r="B149" s="291"/>
      <c r="C149" s="289"/>
      <c r="D149" s="289"/>
      <c r="E149" s="289"/>
    </row>
    <row r="150" spans="1:23">
      <c r="A150" s="290"/>
      <c r="B150" s="291"/>
      <c r="C150" s="289"/>
      <c r="D150" s="289"/>
      <c r="E150" s="289"/>
    </row>
    <row r="151" spans="1:23">
      <c r="A151" s="290"/>
      <c r="B151" s="291"/>
      <c r="C151" s="289"/>
      <c r="D151" s="289"/>
      <c r="E151" s="289"/>
    </row>
    <row r="152" spans="1:23">
      <c r="A152" s="292"/>
      <c r="B152" s="293"/>
    </row>
  </sheetData>
  <sheetProtection insertHyperlinks="0"/>
  <mergeCells count="6">
    <mergeCell ref="G8:G9"/>
    <mergeCell ref="C2:D2"/>
    <mergeCell ref="C3:D3"/>
    <mergeCell ref="C4:D4"/>
    <mergeCell ref="B8:B9"/>
    <mergeCell ref="C8:E8"/>
  </mergeCells>
  <phoneticPr fontId="37" type="noConversion"/>
  <pageMargins left="0.7" right="0.7" top="0.75" bottom="0.75" header="0.3" footer="0.3"/>
  <pageSetup paperSize="8" scale="88" fitToHeight="2" orientation="portrait" r:id="rId1"/>
  <rowBreaks count="1" manualBreakCount="1">
    <brk id="62" min="1" max="7" man="1"/>
  </rowBreaks>
  <drawing r:id="rId2"/>
  <legacyDrawing r:id="rId3"/>
  <controls>
    <mc:AlternateContent xmlns:mc="http://schemas.openxmlformats.org/markup-compatibility/2006">
      <mc:Choice Requires="x14">
        <control shapeId="7169" r:id="rId4" name="FG2_Clear_Worksheet">
          <controlPr defaultSize="0" autoLine="0" r:id="rId5">
            <anchor moveWithCells="1">
              <from>
                <xdr:col>4</xdr:col>
                <xdr:colOff>57150</xdr:colOff>
                <xdr:row>2</xdr:row>
                <xdr:rowOff>57150</xdr:rowOff>
              </from>
              <to>
                <xdr:col>6</xdr:col>
                <xdr:colOff>323850</xdr:colOff>
                <xdr:row>4</xdr:row>
                <xdr:rowOff>0</xdr:rowOff>
              </to>
            </anchor>
          </controlPr>
        </control>
      </mc:Choice>
      <mc:Fallback>
        <control shapeId="7169" r:id="rId4" name="FG2_Clear_Worksheet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C1DB0-BF93-4758-B215-D36098435158}">
  <sheetPr codeName="Sheet11">
    <pageSetUpPr autoPageBreaks="0" fitToPage="1"/>
  </sheetPr>
  <dimension ref="A1:S155"/>
  <sheetViews>
    <sheetView showGridLines="0" topLeftCell="B1" zoomScale="80" zoomScaleNormal="80" workbookViewId="0">
      <selection activeCell="B1" sqref="B1"/>
    </sheetView>
  </sheetViews>
  <sheetFormatPr defaultColWidth="9.42578125" defaultRowHeight="12.75"/>
  <cols>
    <col min="1" max="1" width="2.42578125" style="13" hidden="1" customWidth="1"/>
    <col min="2" max="2" width="39.42578125" style="13" customWidth="1"/>
    <col min="3" max="5" width="16.42578125" style="13" customWidth="1"/>
    <col min="6" max="6" width="3.42578125" style="13" customWidth="1"/>
    <col min="7" max="10" width="16.42578125" style="13" customWidth="1"/>
    <col min="11" max="11" width="15" style="13" customWidth="1"/>
    <col min="12" max="12" width="16.42578125" style="13" customWidth="1"/>
    <col min="13" max="13" width="3.42578125" style="13" customWidth="1"/>
    <col min="14" max="15" width="16.42578125" style="13" customWidth="1"/>
    <col min="16" max="16" width="19.42578125" style="13" customWidth="1"/>
    <col min="17" max="19" width="16.42578125" style="13" customWidth="1"/>
    <col min="20" max="16384" width="9.42578125" style="13"/>
  </cols>
  <sheetData>
    <row r="1" spans="2:19" ht="15" customHeight="1">
      <c r="B1" s="197" t="s">
        <v>389</v>
      </c>
      <c r="C1" s="197"/>
      <c r="D1" s="197"/>
      <c r="E1" s="197"/>
      <c r="F1" s="197"/>
      <c r="G1" s="197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</row>
    <row r="2" spans="2:19" ht="15" customHeight="1">
      <c r="B2" s="257" t="s">
        <v>16</v>
      </c>
      <c r="C2" s="495"/>
      <c r="D2" s="496"/>
      <c r="E2" s="11"/>
      <c r="F2" s="11"/>
      <c r="G2" s="11"/>
      <c r="H2" s="11"/>
      <c r="I2" s="11"/>
      <c r="J2" s="11"/>
    </row>
    <row r="3" spans="2:19" ht="15" customHeight="1">
      <c r="B3" s="257" t="s">
        <v>17</v>
      </c>
      <c r="C3" s="497"/>
      <c r="D3" s="498"/>
      <c r="E3" s="11"/>
      <c r="F3" s="11"/>
      <c r="G3" s="11"/>
      <c r="H3" s="11"/>
      <c r="I3" s="11"/>
      <c r="J3" s="11"/>
    </row>
    <row r="4" spans="2:19" ht="15" customHeight="1">
      <c r="B4" s="257" t="s">
        <v>18</v>
      </c>
      <c r="C4" s="499"/>
      <c r="D4" s="500"/>
      <c r="E4" s="11"/>
      <c r="F4" s="11"/>
      <c r="G4" s="11"/>
      <c r="H4" s="11"/>
      <c r="I4" s="11"/>
      <c r="J4" s="11"/>
    </row>
    <row r="5" spans="2:19" ht="15" customHeight="1"/>
    <row r="6" spans="2:19">
      <c r="B6" s="13" t="s">
        <v>19</v>
      </c>
    </row>
    <row r="7" spans="2:19" ht="22.5" customHeight="1">
      <c r="B7" s="218" t="s">
        <v>26</v>
      </c>
      <c r="C7" s="218" t="s">
        <v>27</v>
      </c>
      <c r="D7" s="218" t="s">
        <v>28</v>
      </c>
      <c r="E7" s="218" t="s">
        <v>29</v>
      </c>
      <c r="F7" s="260"/>
      <c r="G7" s="218" t="s">
        <v>30</v>
      </c>
      <c r="H7" s="218" t="s">
        <v>31</v>
      </c>
      <c r="I7" s="218" t="s">
        <v>32</v>
      </c>
      <c r="J7" s="218" t="s">
        <v>33</v>
      </c>
      <c r="K7" s="218" t="s">
        <v>390</v>
      </c>
      <c r="L7" s="218" t="s">
        <v>35</v>
      </c>
      <c r="M7" s="260"/>
      <c r="N7" s="218" t="s">
        <v>36</v>
      </c>
      <c r="O7" s="218" t="s">
        <v>37</v>
      </c>
      <c r="P7" s="218" t="s">
        <v>38</v>
      </c>
      <c r="Q7" s="218" t="s">
        <v>39</v>
      </c>
      <c r="R7" s="218" t="s">
        <v>40</v>
      </c>
      <c r="S7" s="218" t="s">
        <v>41</v>
      </c>
    </row>
    <row r="8" spans="2:19" ht="24.75" customHeight="1">
      <c r="B8" s="501" t="s">
        <v>204</v>
      </c>
      <c r="C8" s="502" t="s">
        <v>391</v>
      </c>
      <c r="D8" s="502"/>
      <c r="E8" s="502"/>
      <c r="F8" s="274"/>
      <c r="G8" s="502" t="s">
        <v>392</v>
      </c>
      <c r="H8" s="502" t="s">
        <v>393</v>
      </c>
      <c r="I8" s="502" t="s">
        <v>394</v>
      </c>
      <c r="J8" s="502"/>
      <c r="K8" s="502"/>
      <c r="L8" s="502"/>
      <c r="M8" s="274"/>
      <c r="N8" s="502" t="s">
        <v>395</v>
      </c>
      <c r="O8" s="502" t="s">
        <v>396</v>
      </c>
      <c r="P8" s="502" t="s">
        <v>397</v>
      </c>
      <c r="Q8" s="502"/>
      <c r="R8" s="502"/>
      <c r="S8" s="502"/>
    </row>
    <row r="9" spans="2:19" ht="100.15" customHeight="1">
      <c r="B9" s="501"/>
      <c r="C9" s="262" t="s">
        <v>381</v>
      </c>
      <c r="D9" s="262" t="s">
        <v>382</v>
      </c>
      <c r="E9" s="262" t="s">
        <v>383</v>
      </c>
      <c r="F9" s="274"/>
      <c r="G9" s="502"/>
      <c r="H9" s="502"/>
      <c r="I9" s="262" t="s">
        <v>398</v>
      </c>
      <c r="J9" s="262" t="s">
        <v>399</v>
      </c>
      <c r="K9" s="262" t="s">
        <v>400</v>
      </c>
      <c r="L9" s="262" t="s">
        <v>401</v>
      </c>
      <c r="M9" s="274"/>
      <c r="N9" s="502"/>
      <c r="O9" s="502"/>
      <c r="P9" s="262" t="s">
        <v>398</v>
      </c>
      <c r="Q9" s="262" t="s">
        <v>399</v>
      </c>
      <c r="R9" s="262" t="s">
        <v>400</v>
      </c>
      <c r="S9" s="262" t="s">
        <v>401</v>
      </c>
    </row>
    <row r="10" spans="2:19" ht="15" customHeight="1">
      <c r="B10" s="270" t="s">
        <v>222</v>
      </c>
      <c r="C10" s="295">
        <f>SUM(C11,C28)</f>
        <v>0</v>
      </c>
      <c r="D10" s="295">
        <f>SUM(D11,D28)</f>
        <v>0</v>
      </c>
      <c r="E10" s="295">
        <f>SUM(E11,E28)</f>
        <v>0</v>
      </c>
      <c r="F10" s="271"/>
      <c r="G10" s="15">
        <f t="shared" ref="G10:L10" si="0">SUM(G11,G28)</f>
        <v>0</v>
      </c>
      <c r="H10" s="15">
        <f t="shared" si="0"/>
        <v>0</v>
      </c>
      <c r="I10" s="15">
        <f t="shared" si="0"/>
        <v>0</v>
      </c>
      <c r="J10" s="15">
        <f t="shared" si="0"/>
        <v>0</v>
      </c>
      <c r="K10" s="15">
        <f t="shared" si="0"/>
        <v>0</v>
      </c>
      <c r="L10" s="15">
        <f t="shared" si="0"/>
        <v>0</v>
      </c>
      <c r="M10" s="271"/>
      <c r="N10" s="15">
        <f t="shared" ref="N10:S10" si="1">SUM(N11,N28)</f>
        <v>0</v>
      </c>
      <c r="O10" s="15">
        <f t="shared" si="1"/>
        <v>0</v>
      </c>
      <c r="P10" s="15">
        <f t="shared" si="1"/>
        <v>0</v>
      </c>
      <c r="Q10" s="15">
        <f t="shared" si="1"/>
        <v>0</v>
      </c>
      <c r="R10" s="15">
        <f t="shared" si="1"/>
        <v>0</v>
      </c>
      <c r="S10" s="15">
        <f t="shared" si="1"/>
        <v>0</v>
      </c>
    </row>
    <row r="11" spans="2:19" ht="15" customHeight="1">
      <c r="B11" s="275" t="s">
        <v>224</v>
      </c>
      <c r="C11" s="295">
        <f>+SUM(C12:C18,C21,C24)</f>
        <v>0</v>
      </c>
      <c r="D11" s="295">
        <f>+SUM(D12:D18,D21,D24)</f>
        <v>0</v>
      </c>
      <c r="E11" s="295">
        <f>+SUM(E12:E18,E21,E24)</f>
        <v>0</v>
      </c>
      <c r="F11" s="271"/>
      <c r="G11" s="15">
        <f t="shared" ref="G11:L11" si="2">+SUM(G12:G18,G21,G24)</f>
        <v>0</v>
      </c>
      <c r="H11" s="15">
        <f t="shared" si="2"/>
        <v>0</v>
      </c>
      <c r="I11" s="15">
        <f t="shared" si="2"/>
        <v>0</v>
      </c>
      <c r="J11" s="15">
        <f t="shared" si="2"/>
        <v>0</v>
      </c>
      <c r="K11" s="15">
        <f t="shared" si="2"/>
        <v>0</v>
      </c>
      <c r="L11" s="15">
        <f t="shared" si="2"/>
        <v>0</v>
      </c>
      <c r="M11" s="271"/>
      <c r="N11" s="15">
        <f t="shared" ref="N11:S11" si="3">+SUM(N12:N18,N21,N24)</f>
        <v>0</v>
      </c>
      <c r="O11" s="15">
        <f t="shared" si="3"/>
        <v>0</v>
      </c>
      <c r="P11" s="15">
        <f t="shared" si="3"/>
        <v>0</v>
      </c>
      <c r="Q11" s="15">
        <f t="shared" si="3"/>
        <v>0</v>
      </c>
      <c r="R11" s="15">
        <f t="shared" si="3"/>
        <v>0</v>
      </c>
      <c r="S11" s="15">
        <f t="shared" si="3"/>
        <v>0</v>
      </c>
    </row>
    <row r="12" spans="2:19" ht="15" customHeight="1">
      <c r="B12" s="276" t="s">
        <v>225</v>
      </c>
      <c r="C12" s="295">
        <f t="shared" ref="C12:C17" si="4">SUM(I12:L12)</f>
        <v>0</v>
      </c>
      <c r="D12" s="295">
        <f t="shared" ref="D12:D17" si="5">C12-E12</f>
        <v>0</v>
      </c>
      <c r="E12" s="295">
        <f t="shared" ref="E12:E17" si="6">SUM(P12:S12)</f>
        <v>0</v>
      </c>
      <c r="F12" s="271"/>
      <c r="G12" s="114"/>
      <c r="H12" s="114"/>
      <c r="I12" s="114"/>
      <c r="J12" s="114"/>
      <c r="K12" s="15">
        <f t="shared" ref="K12:K17" si="7">R12</f>
        <v>0</v>
      </c>
      <c r="L12" s="114"/>
      <c r="M12" s="271"/>
      <c r="N12" s="114"/>
      <c r="O12" s="114"/>
      <c r="P12" s="114"/>
      <c r="Q12" s="114"/>
      <c r="R12" s="114"/>
      <c r="S12" s="114"/>
    </row>
    <row r="13" spans="2:19" ht="15" customHeight="1">
      <c r="B13" s="276" t="s">
        <v>228</v>
      </c>
      <c r="C13" s="295">
        <f t="shared" si="4"/>
        <v>0</v>
      </c>
      <c r="D13" s="295">
        <f t="shared" si="5"/>
        <v>0</v>
      </c>
      <c r="E13" s="295">
        <f t="shared" si="6"/>
        <v>0</v>
      </c>
      <c r="F13" s="271"/>
      <c r="G13" s="114"/>
      <c r="H13" s="114"/>
      <c r="I13" s="114"/>
      <c r="J13" s="114"/>
      <c r="K13" s="15">
        <f t="shared" si="7"/>
        <v>0</v>
      </c>
      <c r="L13" s="114"/>
      <c r="M13" s="271"/>
      <c r="N13" s="114"/>
      <c r="O13" s="114"/>
      <c r="P13" s="114"/>
      <c r="Q13" s="114"/>
      <c r="R13" s="114"/>
      <c r="S13" s="114"/>
    </row>
    <row r="14" spans="2:19" ht="15" customHeight="1">
      <c r="B14" s="276" t="s">
        <v>231</v>
      </c>
      <c r="C14" s="295">
        <f t="shared" si="4"/>
        <v>0</v>
      </c>
      <c r="D14" s="295">
        <f t="shared" si="5"/>
        <v>0</v>
      </c>
      <c r="E14" s="295">
        <f t="shared" si="6"/>
        <v>0</v>
      </c>
      <c r="F14" s="271"/>
      <c r="G14" s="114"/>
      <c r="H14" s="114"/>
      <c r="I14" s="114"/>
      <c r="J14" s="114"/>
      <c r="K14" s="15">
        <f t="shared" si="7"/>
        <v>0</v>
      </c>
      <c r="L14" s="114"/>
      <c r="M14" s="271"/>
      <c r="N14" s="114"/>
      <c r="O14" s="114"/>
      <c r="P14" s="114"/>
      <c r="Q14" s="114"/>
      <c r="R14" s="114"/>
      <c r="S14" s="114"/>
    </row>
    <row r="15" spans="2:19" ht="15" customHeight="1">
      <c r="B15" s="276" t="s">
        <v>234</v>
      </c>
      <c r="C15" s="295">
        <f t="shared" si="4"/>
        <v>0</v>
      </c>
      <c r="D15" s="295">
        <f t="shared" si="5"/>
        <v>0</v>
      </c>
      <c r="E15" s="295">
        <f t="shared" si="6"/>
        <v>0</v>
      </c>
      <c r="F15" s="271"/>
      <c r="G15" s="114"/>
      <c r="H15" s="114"/>
      <c r="I15" s="114"/>
      <c r="J15" s="114"/>
      <c r="K15" s="15">
        <f t="shared" si="7"/>
        <v>0</v>
      </c>
      <c r="L15" s="114"/>
      <c r="M15" s="271"/>
      <c r="N15" s="114"/>
      <c r="O15" s="114"/>
      <c r="P15" s="114"/>
      <c r="Q15" s="114"/>
      <c r="R15" s="114"/>
      <c r="S15" s="114"/>
    </row>
    <row r="16" spans="2:19" ht="15" customHeight="1">
      <c r="B16" s="276" t="s">
        <v>237</v>
      </c>
      <c r="C16" s="295">
        <f t="shared" si="4"/>
        <v>0</v>
      </c>
      <c r="D16" s="295">
        <f t="shared" si="5"/>
        <v>0</v>
      </c>
      <c r="E16" s="295">
        <f t="shared" si="6"/>
        <v>0</v>
      </c>
      <c r="F16" s="271"/>
      <c r="G16" s="114"/>
      <c r="H16" s="114"/>
      <c r="I16" s="114"/>
      <c r="J16" s="114"/>
      <c r="K16" s="15">
        <f t="shared" si="7"/>
        <v>0</v>
      </c>
      <c r="L16" s="114"/>
      <c r="M16" s="271"/>
      <c r="N16" s="114"/>
      <c r="O16" s="114"/>
      <c r="P16" s="114"/>
      <c r="Q16" s="114"/>
      <c r="R16" s="114"/>
      <c r="S16" s="114"/>
    </row>
    <row r="17" spans="2:19" ht="15" customHeight="1">
      <c r="B17" s="276" t="s">
        <v>240</v>
      </c>
      <c r="C17" s="295">
        <f t="shared" si="4"/>
        <v>0</v>
      </c>
      <c r="D17" s="295">
        <f t="shared" si="5"/>
        <v>0</v>
      </c>
      <c r="E17" s="295">
        <f t="shared" si="6"/>
        <v>0</v>
      </c>
      <c r="F17" s="271"/>
      <c r="G17" s="114"/>
      <c r="H17" s="114"/>
      <c r="I17" s="114"/>
      <c r="J17" s="114"/>
      <c r="K17" s="15">
        <f t="shared" si="7"/>
        <v>0</v>
      </c>
      <c r="L17" s="114"/>
      <c r="M17" s="271"/>
      <c r="N17" s="114"/>
      <c r="O17" s="114"/>
      <c r="P17" s="114"/>
      <c r="Q17" s="114"/>
      <c r="R17" s="114"/>
      <c r="S17" s="114"/>
    </row>
    <row r="18" spans="2:19" ht="15" customHeight="1">
      <c r="B18" s="279" t="s">
        <v>243</v>
      </c>
      <c r="C18" s="295">
        <f>+C19+C20</f>
        <v>0</v>
      </c>
      <c r="D18" s="295">
        <f>+D19+D20</f>
        <v>0</v>
      </c>
      <c r="E18" s="295">
        <f>+E19+E20</f>
        <v>0</v>
      </c>
      <c r="F18" s="271"/>
      <c r="G18" s="15">
        <f t="shared" ref="G18:L18" si="8">+G19+G20</f>
        <v>0</v>
      </c>
      <c r="H18" s="15">
        <f t="shared" si="8"/>
        <v>0</v>
      </c>
      <c r="I18" s="15">
        <f t="shared" si="8"/>
        <v>0</v>
      </c>
      <c r="J18" s="15">
        <f t="shared" si="8"/>
        <v>0</v>
      </c>
      <c r="K18" s="15">
        <f t="shared" si="8"/>
        <v>0</v>
      </c>
      <c r="L18" s="15">
        <f t="shared" si="8"/>
        <v>0</v>
      </c>
      <c r="M18" s="271"/>
      <c r="N18" s="15">
        <f t="shared" ref="N18:S18" si="9">+N19+N20</f>
        <v>0</v>
      </c>
      <c r="O18" s="15">
        <f t="shared" si="9"/>
        <v>0</v>
      </c>
      <c r="P18" s="15">
        <f t="shared" si="9"/>
        <v>0</v>
      </c>
      <c r="Q18" s="15">
        <f t="shared" si="9"/>
        <v>0</v>
      </c>
      <c r="R18" s="15">
        <f t="shared" si="9"/>
        <v>0</v>
      </c>
      <c r="S18" s="15">
        <f t="shared" si="9"/>
        <v>0</v>
      </c>
    </row>
    <row r="19" spans="2:19" ht="15" customHeight="1">
      <c r="B19" s="280" t="s">
        <v>245</v>
      </c>
      <c r="C19" s="296">
        <f>SUM(I19:L19)</f>
        <v>0</v>
      </c>
      <c r="D19" s="296">
        <f>C19-E19</f>
        <v>0</v>
      </c>
      <c r="E19" s="296">
        <f>SUM(P19:S19)</f>
        <v>0</v>
      </c>
      <c r="F19" s="271"/>
      <c r="G19" s="114"/>
      <c r="H19" s="114"/>
      <c r="I19" s="114"/>
      <c r="J19" s="114"/>
      <c r="K19" s="15">
        <f>R19</f>
        <v>0</v>
      </c>
      <c r="L19" s="114"/>
      <c r="M19" s="271"/>
      <c r="N19" s="114"/>
      <c r="O19" s="114"/>
      <c r="P19" s="114"/>
      <c r="Q19" s="114"/>
      <c r="R19" s="114"/>
      <c r="S19" s="114"/>
    </row>
    <row r="20" spans="2:19" ht="15" customHeight="1">
      <c r="B20" s="280" t="s">
        <v>248</v>
      </c>
      <c r="C20" s="296">
        <f>SUM(I20:L20)</f>
        <v>0</v>
      </c>
      <c r="D20" s="296">
        <f>C20-E20</f>
        <v>0</v>
      </c>
      <c r="E20" s="296">
        <f>SUM(P20:S20)</f>
        <v>0</v>
      </c>
      <c r="F20" s="271"/>
      <c r="G20" s="114"/>
      <c r="H20" s="114"/>
      <c r="I20" s="114"/>
      <c r="J20" s="114"/>
      <c r="K20" s="15">
        <f>R20</f>
        <v>0</v>
      </c>
      <c r="L20" s="114"/>
      <c r="M20" s="271"/>
      <c r="N20" s="114"/>
      <c r="O20" s="114"/>
      <c r="P20" s="114"/>
      <c r="Q20" s="114"/>
      <c r="R20" s="114"/>
      <c r="S20" s="114"/>
    </row>
    <row r="21" spans="2:19" ht="15" customHeight="1">
      <c r="B21" s="279" t="s">
        <v>251</v>
      </c>
      <c r="C21" s="295">
        <f>+C22+C23</f>
        <v>0</v>
      </c>
      <c r="D21" s="295">
        <f>+D22+D23</f>
        <v>0</v>
      </c>
      <c r="E21" s="295">
        <f>+E22+E23</f>
        <v>0</v>
      </c>
      <c r="F21" s="271"/>
      <c r="G21" s="15">
        <f t="shared" ref="G21:L21" si="10">+G22+G23</f>
        <v>0</v>
      </c>
      <c r="H21" s="15">
        <f t="shared" si="10"/>
        <v>0</v>
      </c>
      <c r="I21" s="15">
        <f t="shared" si="10"/>
        <v>0</v>
      </c>
      <c r="J21" s="15">
        <f t="shared" si="10"/>
        <v>0</v>
      </c>
      <c r="K21" s="15">
        <f t="shared" si="10"/>
        <v>0</v>
      </c>
      <c r="L21" s="15">
        <f t="shared" si="10"/>
        <v>0</v>
      </c>
      <c r="M21" s="271"/>
      <c r="N21" s="15">
        <f t="shared" ref="N21:S21" si="11">+N22+N23</f>
        <v>0</v>
      </c>
      <c r="O21" s="15">
        <f t="shared" si="11"/>
        <v>0</v>
      </c>
      <c r="P21" s="15">
        <f t="shared" si="11"/>
        <v>0</v>
      </c>
      <c r="Q21" s="15">
        <f t="shared" si="11"/>
        <v>0</v>
      </c>
      <c r="R21" s="15">
        <f t="shared" si="11"/>
        <v>0</v>
      </c>
      <c r="S21" s="15">
        <f t="shared" si="11"/>
        <v>0</v>
      </c>
    </row>
    <row r="22" spans="2:19" ht="15" customHeight="1">
      <c r="B22" s="280" t="s">
        <v>253</v>
      </c>
      <c r="C22" s="296">
        <f>SUM(I22:L22)</f>
        <v>0</v>
      </c>
      <c r="D22" s="296">
        <f>C22-E22</f>
        <v>0</v>
      </c>
      <c r="E22" s="296">
        <f>SUM(P22:S22)</f>
        <v>0</v>
      </c>
      <c r="F22" s="271"/>
      <c r="G22" s="114"/>
      <c r="H22" s="114"/>
      <c r="I22" s="114"/>
      <c r="J22" s="114"/>
      <c r="K22" s="15">
        <f>R22</f>
        <v>0</v>
      </c>
      <c r="L22" s="114"/>
      <c r="M22" s="271"/>
      <c r="N22" s="114"/>
      <c r="O22" s="114"/>
      <c r="P22" s="114"/>
      <c r="Q22" s="114"/>
      <c r="R22" s="114"/>
      <c r="S22" s="114"/>
    </row>
    <row r="23" spans="2:19" ht="15" customHeight="1">
      <c r="B23" s="280" t="s">
        <v>256</v>
      </c>
      <c r="C23" s="296">
        <f>SUM(I23:L23)</f>
        <v>0</v>
      </c>
      <c r="D23" s="296">
        <f>C23-E23</f>
        <v>0</v>
      </c>
      <c r="E23" s="296">
        <f>SUM(P23:S23)</f>
        <v>0</v>
      </c>
      <c r="F23" s="271"/>
      <c r="G23" s="114"/>
      <c r="H23" s="114"/>
      <c r="I23" s="114"/>
      <c r="J23" s="114"/>
      <c r="K23" s="15">
        <f>R23</f>
        <v>0</v>
      </c>
      <c r="L23" s="114"/>
      <c r="M23" s="271"/>
      <c r="N23" s="114"/>
      <c r="O23" s="114"/>
      <c r="P23" s="114"/>
      <c r="Q23" s="114"/>
      <c r="R23" s="114"/>
      <c r="S23" s="114"/>
    </row>
    <row r="24" spans="2:19" s="21" customFormat="1" ht="15" customHeight="1">
      <c r="B24" s="279" t="s">
        <v>259</v>
      </c>
      <c r="C24" s="295">
        <f>+C25+C26+C27</f>
        <v>0</v>
      </c>
      <c r="D24" s="295">
        <f>+D25+D26+D27</f>
        <v>0</v>
      </c>
      <c r="E24" s="295">
        <f>+E25+E26+E27</f>
        <v>0</v>
      </c>
      <c r="F24" s="281"/>
      <c r="G24" s="15">
        <f t="shared" ref="G24:L24" si="12">+G25+G26+G27</f>
        <v>0</v>
      </c>
      <c r="H24" s="15">
        <f t="shared" si="12"/>
        <v>0</v>
      </c>
      <c r="I24" s="15">
        <f t="shared" si="12"/>
        <v>0</v>
      </c>
      <c r="J24" s="15">
        <f t="shared" si="12"/>
        <v>0</v>
      </c>
      <c r="K24" s="15">
        <f t="shared" si="12"/>
        <v>0</v>
      </c>
      <c r="L24" s="15">
        <f t="shared" si="12"/>
        <v>0</v>
      </c>
      <c r="M24" s="281"/>
      <c r="N24" s="15">
        <f t="shared" ref="N24:S24" si="13">+N25+N26+N27</f>
        <v>0</v>
      </c>
      <c r="O24" s="15">
        <f t="shared" si="13"/>
        <v>0</v>
      </c>
      <c r="P24" s="15">
        <f t="shared" si="13"/>
        <v>0</v>
      </c>
      <c r="Q24" s="15">
        <f t="shared" si="13"/>
        <v>0</v>
      </c>
      <c r="R24" s="15">
        <f t="shared" si="13"/>
        <v>0</v>
      </c>
      <c r="S24" s="15">
        <f t="shared" si="13"/>
        <v>0</v>
      </c>
    </row>
    <row r="25" spans="2:19" s="21" customFormat="1" ht="15" customHeight="1">
      <c r="B25" s="280" t="s">
        <v>384</v>
      </c>
      <c r="C25" s="296">
        <f>SUM(I25:L25)</f>
        <v>0</v>
      </c>
      <c r="D25" s="296">
        <f>C25-E25</f>
        <v>0</v>
      </c>
      <c r="E25" s="296">
        <f>SUM(P25:S25)</f>
        <v>0</v>
      </c>
      <c r="F25" s="281"/>
      <c r="G25" s="114"/>
      <c r="H25" s="114"/>
      <c r="I25" s="114"/>
      <c r="J25" s="114"/>
      <c r="K25" s="15">
        <f>R25</f>
        <v>0</v>
      </c>
      <c r="L25" s="114"/>
      <c r="M25" s="281"/>
      <c r="N25" s="114"/>
      <c r="O25" s="114"/>
      <c r="P25" s="114"/>
      <c r="Q25" s="114"/>
      <c r="R25" s="114"/>
      <c r="S25" s="114"/>
    </row>
    <row r="26" spans="2:19" s="21" customFormat="1" ht="15" customHeight="1">
      <c r="B26" s="280" t="s">
        <v>385</v>
      </c>
      <c r="C26" s="296">
        <f>SUM(I26:L26)</f>
        <v>0</v>
      </c>
      <c r="D26" s="296">
        <f>C26-E26</f>
        <v>0</v>
      </c>
      <c r="E26" s="296">
        <f>SUM(P26:S26)</f>
        <v>0</v>
      </c>
      <c r="F26" s="281"/>
      <c r="G26" s="114"/>
      <c r="H26" s="114"/>
      <c r="I26" s="114"/>
      <c r="J26" s="114"/>
      <c r="K26" s="15">
        <f>R26</f>
        <v>0</v>
      </c>
      <c r="L26" s="114"/>
      <c r="M26" s="281"/>
      <c r="N26" s="114"/>
      <c r="O26" s="114"/>
      <c r="P26" s="114"/>
      <c r="Q26" s="114"/>
      <c r="R26" s="114"/>
      <c r="S26" s="114"/>
    </row>
    <row r="27" spans="2:19" s="21" customFormat="1" ht="15" customHeight="1">
      <c r="B27" s="280" t="s">
        <v>268</v>
      </c>
      <c r="C27" s="296">
        <f>SUM(I27:L27)</f>
        <v>0</v>
      </c>
      <c r="D27" s="296">
        <f>C27-E27</f>
        <v>0</v>
      </c>
      <c r="E27" s="296">
        <f>SUM(P27:S27)</f>
        <v>0</v>
      </c>
      <c r="F27" s="281"/>
      <c r="G27" s="114"/>
      <c r="H27" s="114"/>
      <c r="I27" s="114"/>
      <c r="J27" s="114"/>
      <c r="K27" s="15">
        <f>R27</f>
        <v>0</v>
      </c>
      <c r="L27" s="114"/>
      <c r="M27" s="281"/>
      <c r="N27" s="114"/>
      <c r="O27" s="114"/>
      <c r="P27" s="114"/>
      <c r="Q27" s="114"/>
      <c r="R27" s="114"/>
      <c r="S27" s="114"/>
    </row>
    <row r="28" spans="2:19" ht="15" customHeight="1">
      <c r="B28" s="275" t="s">
        <v>271</v>
      </c>
      <c r="C28" s="295">
        <f>+SUM(C29:C35,C38,C41)</f>
        <v>0</v>
      </c>
      <c r="D28" s="295">
        <f>+SUM(D29:D35,D38,D41)</f>
        <v>0</v>
      </c>
      <c r="E28" s="295">
        <f>+SUM(E29:E35,E38,E41)</f>
        <v>0</v>
      </c>
      <c r="F28" s="271"/>
      <c r="G28" s="15">
        <f t="shared" ref="G28:L28" si="14">+SUM(G29:G35,G38,G41)</f>
        <v>0</v>
      </c>
      <c r="H28" s="15">
        <f t="shared" si="14"/>
        <v>0</v>
      </c>
      <c r="I28" s="15">
        <f t="shared" si="14"/>
        <v>0</v>
      </c>
      <c r="J28" s="15">
        <f t="shared" si="14"/>
        <v>0</v>
      </c>
      <c r="K28" s="15">
        <f t="shared" si="14"/>
        <v>0</v>
      </c>
      <c r="L28" s="15">
        <f t="shared" si="14"/>
        <v>0</v>
      </c>
      <c r="M28" s="271"/>
      <c r="N28" s="15">
        <f t="shared" ref="N28:S28" si="15">+SUM(N29:N35,N38,N41)</f>
        <v>0</v>
      </c>
      <c r="O28" s="15">
        <f t="shared" si="15"/>
        <v>0</v>
      </c>
      <c r="P28" s="15">
        <f t="shared" si="15"/>
        <v>0</v>
      </c>
      <c r="Q28" s="15">
        <f t="shared" si="15"/>
        <v>0</v>
      </c>
      <c r="R28" s="15">
        <f t="shared" si="15"/>
        <v>0</v>
      </c>
      <c r="S28" s="15">
        <f t="shared" si="15"/>
        <v>0</v>
      </c>
    </row>
    <row r="29" spans="2:19" ht="15" customHeight="1">
      <c r="B29" s="276" t="s">
        <v>225</v>
      </c>
      <c r="C29" s="295">
        <f t="shared" ref="C29:C34" si="16">SUM(I29:L29)</f>
        <v>0</v>
      </c>
      <c r="D29" s="295">
        <f t="shared" ref="D29:D34" si="17">C29-E29</f>
        <v>0</v>
      </c>
      <c r="E29" s="295">
        <f t="shared" ref="E29:E34" si="18">SUM(P29:S29)</f>
        <v>0</v>
      </c>
      <c r="F29" s="271"/>
      <c r="G29" s="114"/>
      <c r="H29" s="114"/>
      <c r="I29" s="114"/>
      <c r="J29" s="114"/>
      <c r="K29" s="15">
        <f t="shared" ref="K29:K34" si="19">R29</f>
        <v>0</v>
      </c>
      <c r="L29" s="114"/>
      <c r="M29" s="271"/>
      <c r="N29" s="114"/>
      <c r="O29" s="114"/>
      <c r="P29" s="114"/>
      <c r="Q29" s="114"/>
      <c r="R29" s="114"/>
      <c r="S29" s="114"/>
    </row>
    <row r="30" spans="2:19" ht="15" customHeight="1">
      <c r="B30" s="276" t="s">
        <v>228</v>
      </c>
      <c r="C30" s="295">
        <f t="shared" si="16"/>
        <v>0</v>
      </c>
      <c r="D30" s="295">
        <f t="shared" si="17"/>
        <v>0</v>
      </c>
      <c r="E30" s="295">
        <f t="shared" si="18"/>
        <v>0</v>
      </c>
      <c r="F30" s="271"/>
      <c r="G30" s="114"/>
      <c r="H30" s="114"/>
      <c r="I30" s="114"/>
      <c r="J30" s="114"/>
      <c r="K30" s="15">
        <f t="shared" si="19"/>
        <v>0</v>
      </c>
      <c r="L30" s="114"/>
      <c r="M30" s="271"/>
      <c r="N30" s="114"/>
      <c r="O30" s="114"/>
      <c r="P30" s="114"/>
      <c r="Q30" s="114"/>
      <c r="R30" s="114"/>
      <c r="S30" s="114"/>
    </row>
    <row r="31" spans="2:19" ht="15" customHeight="1">
      <c r="B31" s="276" t="s">
        <v>231</v>
      </c>
      <c r="C31" s="295">
        <f t="shared" si="16"/>
        <v>0</v>
      </c>
      <c r="D31" s="295">
        <f t="shared" si="17"/>
        <v>0</v>
      </c>
      <c r="E31" s="295">
        <f t="shared" si="18"/>
        <v>0</v>
      </c>
      <c r="F31" s="271"/>
      <c r="G31" s="114"/>
      <c r="H31" s="114"/>
      <c r="I31" s="114"/>
      <c r="J31" s="114"/>
      <c r="K31" s="15">
        <f t="shared" si="19"/>
        <v>0</v>
      </c>
      <c r="L31" s="114"/>
      <c r="M31" s="271"/>
      <c r="N31" s="114"/>
      <c r="O31" s="114"/>
      <c r="P31" s="114"/>
      <c r="Q31" s="114"/>
      <c r="R31" s="114"/>
      <c r="S31" s="114"/>
    </row>
    <row r="32" spans="2:19" ht="15" customHeight="1">
      <c r="B32" s="276" t="s">
        <v>234</v>
      </c>
      <c r="C32" s="295">
        <f t="shared" si="16"/>
        <v>0</v>
      </c>
      <c r="D32" s="295">
        <f t="shared" si="17"/>
        <v>0</v>
      </c>
      <c r="E32" s="295">
        <f t="shared" si="18"/>
        <v>0</v>
      </c>
      <c r="F32" s="271"/>
      <c r="G32" s="114"/>
      <c r="H32" s="114"/>
      <c r="I32" s="114"/>
      <c r="J32" s="114"/>
      <c r="K32" s="15">
        <f t="shared" si="19"/>
        <v>0</v>
      </c>
      <c r="L32" s="114"/>
      <c r="M32" s="271"/>
      <c r="N32" s="114"/>
      <c r="O32" s="114"/>
      <c r="P32" s="114"/>
      <c r="Q32" s="114"/>
      <c r="R32" s="114"/>
      <c r="S32" s="114"/>
    </row>
    <row r="33" spans="2:19" ht="15" customHeight="1">
      <c r="B33" s="276" t="s">
        <v>237</v>
      </c>
      <c r="C33" s="295">
        <f t="shared" si="16"/>
        <v>0</v>
      </c>
      <c r="D33" s="295">
        <f t="shared" si="17"/>
        <v>0</v>
      </c>
      <c r="E33" s="295">
        <f t="shared" si="18"/>
        <v>0</v>
      </c>
      <c r="F33" s="271"/>
      <c r="G33" s="114"/>
      <c r="H33" s="114"/>
      <c r="I33" s="114"/>
      <c r="J33" s="114"/>
      <c r="K33" s="15">
        <f t="shared" si="19"/>
        <v>0</v>
      </c>
      <c r="L33" s="114"/>
      <c r="M33" s="271"/>
      <c r="N33" s="114"/>
      <c r="O33" s="114"/>
      <c r="P33" s="114"/>
      <c r="Q33" s="114"/>
      <c r="R33" s="114"/>
      <c r="S33" s="114"/>
    </row>
    <row r="34" spans="2:19" ht="15" customHeight="1">
      <c r="B34" s="276" t="s">
        <v>240</v>
      </c>
      <c r="C34" s="295">
        <f t="shared" si="16"/>
        <v>0</v>
      </c>
      <c r="D34" s="295">
        <f t="shared" si="17"/>
        <v>0</v>
      </c>
      <c r="E34" s="295">
        <f t="shared" si="18"/>
        <v>0</v>
      </c>
      <c r="F34" s="271"/>
      <c r="G34" s="114"/>
      <c r="H34" s="114"/>
      <c r="I34" s="114"/>
      <c r="J34" s="114"/>
      <c r="K34" s="15">
        <f t="shared" si="19"/>
        <v>0</v>
      </c>
      <c r="L34" s="114"/>
      <c r="M34" s="271"/>
      <c r="N34" s="114"/>
      <c r="O34" s="114"/>
      <c r="P34" s="114"/>
      <c r="Q34" s="114"/>
      <c r="R34" s="114"/>
      <c r="S34" s="114"/>
    </row>
    <row r="35" spans="2:19" ht="15" customHeight="1">
      <c r="B35" s="279" t="s">
        <v>243</v>
      </c>
      <c r="C35" s="295">
        <f>+C36+C37</f>
        <v>0</v>
      </c>
      <c r="D35" s="295">
        <f>+D36+D37</f>
        <v>0</v>
      </c>
      <c r="E35" s="295">
        <f>+E36+E37</f>
        <v>0</v>
      </c>
      <c r="F35" s="271"/>
      <c r="G35" s="15">
        <f t="shared" ref="G35:L35" si="20">+G36+G37</f>
        <v>0</v>
      </c>
      <c r="H35" s="15">
        <f t="shared" si="20"/>
        <v>0</v>
      </c>
      <c r="I35" s="15">
        <f t="shared" si="20"/>
        <v>0</v>
      </c>
      <c r="J35" s="15">
        <f t="shared" si="20"/>
        <v>0</v>
      </c>
      <c r="K35" s="15">
        <f t="shared" si="20"/>
        <v>0</v>
      </c>
      <c r="L35" s="15">
        <f t="shared" si="20"/>
        <v>0</v>
      </c>
      <c r="M35" s="271"/>
      <c r="N35" s="15">
        <f t="shared" ref="N35:S35" si="21">+N36+N37</f>
        <v>0</v>
      </c>
      <c r="O35" s="15">
        <f t="shared" si="21"/>
        <v>0</v>
      </c>
      <c r="P35" s="15">
        <f t="shared" si="21"/>
        <v>0</v>
      </c>
      <c r="Q35" s="15">
        <f t="shared" si="21"/>
        <v>0</v>
      </c>
      <c r="R35" s="15">
        <f t="shared" si="21"/>
        <v>0</v>
      </c>
      <c r="S35" s="15">
        <f t="shared" si="21"/>
        <v>0</v>
      </c>
    </row>
    <row r="36" spans="2:19" ht="15" customHeight="1">
      <c r="B36" s="280" t="s">
        <v>245</v>
      </c>
      <c r="C36" s="296">
        <f>SUM(I36:L36)</f>
        <v>0</v>
      </c>
      <c r="D36" s="296">
        <f>C36-E36</f>
        <v>0</v>
      </c>
      <c r="E36" s="296">
        <f>SUM(P36:S36)</f>
        <v>0</v>
      </c>
      <c r="F36" s="271"/>
      <c r="G36" s="114"/>
      <c r="H36" s="114"/>
      <c r="I36" s="114"/>
      <c r="J36" s="114"/>
      <c r="K36" s="15">
        <f>R36</f>
        <v>0</v>
      </c>
      <c r="L36" s="114"/>
      <c r="M36" s="271"/>
      <c r="N36" s="114"/>
      <c r="O36" s="114"/>
      <c r="P36" s="114"/>
      <c r="Q36" s="114"/>
      <c r="R36" s="114"/>
      <c r="S36" s="114"/>
    </row>
    <row r="37" spans="2:19" ht="15" customHeight="1">
      <c r="B37" s="280" t="s">
        <v>248</v>
      </c>
      <c r="C37" s="296">
        <f>SUM(I37:L37)</f>
        <v>0</v>
      </c>
      <c r="D37" s="296">
        <f>C37-E37</f>
        <v>0</v>
      </c>
      <c r="E37" s="296">
        <f>SUM(P37:S37)</f>
        <v>0</v>
      </c>
      <c r="F37" s="271"/>
      <c r="G37" s="114"/>
      <c r="H37" s="114"/>
      <c r="I37" s="114"/>
      <c r="J37" s="114"/>
      <c r="K37" s="15">
        <f>R37</f>
        <v>0</v>
      </c>
      <c r="L37" s="114"/>
      <c r="M37" s="271"/>
      <c r="N37" s="114"/>
      <c r="O37" s="114"/>
      <c r="P37" s="114"/>
      <c r="Q37" s="114"/>
      <c r="R37" s="114"/>
      <c r="S37" s="114"/>
    </row>
    <row r="38" spans="2:19" ht="15" customHeight="1">
      <c r="B38" s="279" t="s">
        <v>251</v>
      </c>
      <c r="C38" s="295">
        <f>+C39+C40</f>
        <v>0</v>
      </c>
      <c r="D38" s="295">
        <f>+D39+D40</f>
        <v>0</v>
      </c>
      <c r="E38" s="295">
        <f>+E39+E40</f>
        <v>0</v>
      </c>
      <c r="F38" s="271"/>
      <c r="G38" s="15">
        <f t="shared" ref="G38:L38" si="22">+G39+G40</f>
        <v>0</v>
      </c>
      <c r="H38" s="15">
        <f t="shared" si="22"/>
        <v>0</v>
      </c>
      <c r="I38" s="15">
        <f t="shared" si="22"/>
        <v>0</v>
      </c>
      <c r="J38" s="15">
        <f t="shared" si="22"/>
        <v>0</v>
      </c>
      <c r="K38" s="15">
        <f t="shared" si="22"/>
        <v>0</v>
      </c>
      <c r="L38" s="15">
        <f t="shared" si="22"/>
        <v>0</v>
      </c>
      <c r="M38" s="271"/>
      <c r="N38" s="15">
        <f t="shared" ref="N38:S38" si="23">+N39+N40</f>
        <v>0</v>
      </c>
      <c r="O38" s="15">
        <f t="shared" si="23"/>
        <v>0</v>
      </c>
      <c r="P38" s="15">
        <f t="shared" si="23"/>
        <v>0</v>
      </c>
      <c r="Q38" s="15">
        <f t="shared" si="23"/>
        <v>0</v>
      </c>
      <c r="R38" s="15">
        <f t="shared" si="23"/>
        <v>0</v>
      </c>
      <c r="S38" s="15">
        <f t="shared" si="23"/>
        <v>0</v>
      </c>
    </row>
    <row r="39" spans="2:19" ht="15" customHeight="1">
      <c r="B39" s="280" t="s">
        <v>253</v>
      </c>
      <c r="C39" s="296">
        <f>SUM(I39:L39)</f>
        <v>0</v>
      </c>
      <c r="D39" s="296">
        <f>C39-E39</f>
        <v>0</v>
      </c>
      <c r="E39" s="296">
        <f>SUM(P39:S39)</f>
        <v>0</v>
      </c>
      <c r="F39" s="271"/>
      <c r="G39" s="114"/>
      <c r="H39" s="114"/>
      <c r="I39" s="114"/>
      <c r="J39" s="114"/>
      <c r="K39" s="15">
        <f>R39</f>
        <v>0</v>
      </c>
      <c r="L39" s="114"/>
      <c r="M39" s="271"/>
      <c r="N39" s="114"/>
      <c r="O39" s="114"/>
      <c r="P39" s="114"/>
      <c r="Q39" s="114"/>
      <c r="R39" s="114"/>
      <c r="S39" s="114"/>
    </row>
    <row r="40" spans="2:19" ht="15" customHeight="1">
      <c r="B40" s="280" t="s">
        <v>256</v>
      </c>
      <c r="C40" s="296">
        <f>SUM(I40:L40)</f>
        <v>0</v>
      </c>
      <c r="D40" s="296">
        <f>C40-E40</f>
        <v>0</v>
      </c>
      <c r="E40" s="296">
        <f>SUM(P40:S40)</f>
        <v>0</v>
      </c>
      <c r="F40" s="271"/>
      <c r="G40" s="114"/>
      <c r="H40" s="114"/>
      <c r="I40" s="114"/>
      <c r="J40" s="114"/>
      <c r="K40" s="15">
        <f>R40</f>
        <v>0</v>
      </c>
      <c r="L40" s="114"/>
      <c r="M40" s="271"/>
      <c r="N40" s="114"/>
      <c r="O40" s="114"/>
      <c r="P40" s="114"/>
      <c r="Q40" s="114"/>
      <c r="R40" s="114"/>
      <c r="S40" s="114"/>
    </row>
    <row r="41" spans="2:19" s="21" customFormat="1" ht="15" customHeight="1">
      <c r="B41" s="279" t="s">
        <v>259</v>
      </c>
      <c r="C41" s="295">
        <f>+C42+C43+C44</f>
        <v>0</v>
      </c>
      <c r="D41" s="295">
        <f>+D42+D43+D44</f>
        <v>0</v>
      </c>
      <c r="E41" s="295">
        <f>+E42+E43+E44</f>
        <v>0</v>
      </c>
      <c r="F41" s="281"/>
      <c r="G41" s="15">
        <f t="shared" ref="G41:L41" si="24">+G42+G43+G44</f>
        <v>0</v>
      </c>
      <c r="H41" s="15">
        <f t="shared" si="24"/>
        <v>0</v>
      </c>
      <c r="I41" s="15">
        <f t="shared" si="24"/>
        <v>0</v>
      </c>
      <c r="J41" s="15">
        <f t="shared" si="24"/>
        <v>0</v>
      </c>
      <c r="K41" s="15">
        <f t="shared" si="24"/>
        <v>0</v>
      </c>
      <c r="L41" s="15">
        <f t="shared" si="24"/>
        <v>0</v>
      </c>
      <c r="M41" s="281"/>
      <c r="N41" s="15">
        <f t="shared" ref="N41:S41" si="25">+N42+N43+N44</f>
        <v>0</v>
      </c>
      <c r="O41" s="15">
        <f t="shared" si="25"/>
        <v>0</v>
      </c>
      <c r="P41" s="15">
        <f t="shared" si="25"/>
        <v>0</v>
      </c>
      <c r="Q41" s="15">
        <f t="shared" si="25"/>
        <v>0</v>
      </c>
      <c r="R41" s="15">
        <f t="shared" si="25"/>
        <v>0</v>
      </c>
      <c r="S41" s="15">
        <f t="shared" si="25"/>
        <v>0</v>
      </c>
    </row>
    <row r="42" spans="2:19" s="21" customFormat="1" ht="15" customHeight="1">
      <c r="B42" s="280" t="s">
        <v>384</v>
      </c>
      <c r="C42" s="296">
        <f>SUM(I42:L42)</f>
        <v>0</v>
      </c>
      <c r="D42" s="296">
        <f>C42-E42</f>
        <v>0</v>
      </c>
      <c r="E42" s="296">
        <f>SUM(P42:S42)</f>
        <v>0</v>
      </c>
      <c r="F42" s="281"/>
      <c r="G42" s="114"/>
      <c r="H42" s="114"/>
      <c r="I42" s="114"/>
      <c r="J42" s="114"/>
      <c r="K42" s="15">
        <f>R42</f>
        <v>0</v>
      </c>
      <c r="L42" s="114"/>
      <c r="M42" s="281"/>
      <c r="N42" s="114"/>
      <c r="O42" s="114"/>
      <c r="P42" s="114"/>
      <c r="Q42" s="114"/>
      <c r="R42" s="114"/>
      <c r="S42" s="114"/>
    </row>
    <row r="43" spans="2:19" s="21" customFormat="1" ht="15" customHeight="1">
      <c r="B43" s="280" t="s">
        <v>385</v>
      </c>
      <c r="C43" s="296">
        <f>SUM(I43:L43)</f>
        <v>0</v>
      </c>
      <c r="D43" s="296">
        <f>C43-E43</f>
        <v>0</v>
      </c>
      <c r="E43" s="296">
        <f>SUM(P43:S43)</f>
        <v>0</v>
      </c>
      <c r="F43" s="281"/>
      <c r="G43" s="114"/>
      <c r="H43" s="114"/>
      <c r="I43" s="114"/>
      <c r="J43" s="114"/>
      <c r="K43" s="15">
        <f>R43</f>
        <v>0</v>
      </c>
      <c r="L43" s="114"/>
      <c r="M43" s="281"/>
      <c r="N43" s="114"/>
      <c r="O43" s="114"/>
      <c r="P43" s="114"/>
      <c r="Q43" s="114"/>
      <c r="R43" s="114"/>
      <c r="S43" s="114"/>
    </row>
    <row r="44" spans="2:19" s="21" customFormat="1" ht="15" customHeight="1">
      <c r="B44" s="280" t="s">
        <v>268</v>
      </c>
      <c r="C44" s="296">
        <f>SUM(I44:L44)</f>
        <v>0</v>
      </c>
      <c r="D44" s="296">
        <f>C44-E44</f>
        <v>0</v>
      </c>
      <c r="E44" s="296">
        <f>SUM(P44:S44)</f>
        <v>0</v>
      </c>
      <c r="F44" s="281"/>
      <c r="G44" s="114"/>
      <c r="H44" s="114"/>
      <c r="I44" s="114"/>
      <c r="J44" s="114"/>
      <c r="K44" s="15">
        <f>R44</f>
        <v>0</v>
      </c>
      <c r="L44" s="114"/>
      <c r="M44" s="281"/>
      <c r="N44" s="114"/>
      <c r="O44" s="114"/>
      <c r="P44" s="114"/>
      <c r="Q44" s="114"/>
      <c r="R44" s="114"/>
      <c r="S44" s="114"/>
    </row>
    <row r="45" spans="2:19" ht="15" customHeight="1">
      <c r="B45" s="282" t="s">
        <v>388</v>
      </c>
      <c r="C45" s="295">
        <f>SUM(C46,C60,C74,C85,C96,C110,C124,C135)</f>
        <v>0</v>
      </c>
      <c r="D45" s="295">
        <f>SUM(D46,D60,D74,D85,D96,D110,D124,D135)</f>
        <v>0</v>
      </c>
      <c r="E45" s="295">
        <f>SUM(E46,E60,E74,E85,E96,E110,E124,E135)</f>
        <v>0</v>
      </c>
      <c r="F45" s="271"/>
      <c r="G45" s="15">
        <f>SUM(G46,G60,G74,G85,G96,G110,G124,G135)</f>
        <v>0</v>
      </c>
      <c r="H45" s="15">
        <f>SUM(H46,H60,H74,H85,H96,H110,H124,H135)</f>
        <v>0</v>
      </c>
      <c r="I45" s="15">
        <f>SUM(I46,I60,I74,I85,I96,I110,I124,I135)</f>
        <v>0</v>
      </c>
      <c r="J45" s="15">
        <f>SUM(J46,J60,J74,J85,J96,J110,J124,J135)</f>
        <v>0</v>
      </c>
      <c r="K45" s="15">
        <f>+K46+K60+K74+K85+K96+K110+K124+K135</f>
        <v>0</v>
      </c>
      <c r="L45" s="15">
        <f>SUM(L46,L60,L74,L85,L96,L110,L124,L135)</f>
        <v>0</v>
      </c>
      <c r="M45" s="271"/>
      <c r="N45" s="15">
        <f t="shared" ref="N45:S45" si="26">SUM(N46,N60,N74,N85,N96,N110,N124,N135)</f>
        <v>0</v>
      </c>
      <c r="O45" s="15">
        <f t="shared" si="26"/>
        <v>0</v>
      </c>
      <c r="P45" s="15">
        <f t="shared" si="26"/>
        <v>0</v>
      </c>
      <c r="Q45" s="15">
        <f t="shared" si="26"/>
        <v>0</v>
      </c>
      <c r="R45" s="15">
        <f t="shared" si="26"/>
        <v>0</v>
      </c>
      <c r="S45" s="15">
        <f t="shared" si="26"/>
        <v>0</v>
      </c>
    </row>
    <row r="46" spans="2:19" ht="15" customHeight="1">
      <c r="B46" s="275" t="s">
        <v>290</v>
      </c>
      <c r="C46" s="295">
        <f>+SUM(C47:C49,C53:C56)</f>
        <v>0</v>
      </c>
      <c r="D46" s="295">
        <f>+SUM(D47:D49,D53:D56)</f>
        <v>0</v>
      </c>
      <c r="E46" s="295">
        <f>+SUM(E47:E49,E53:E56)</f>
        <v>0</v>
      </c>
      <c r="F46" s="271"/>
      <c r="G46" s="15">
        <f t="shared" ref="G46:L46" si="27">+SUM(G47:G49,G53:G56)</f>
        <v>0</v>
      </c>
      <c r="H46" s="15">
        <f t="shared" si="27"/>
        <v>0</v>
      </c>
      <c r="I46" s="15">
        <f t="shared" si="27"/>
        <v>0</v>
      </c>
      <c r="J46" s="15">
        <f t="shared" si="27"/>
        <v>0</v>
      </c>
      <c r="K46" s="15">
        <f t="shared" si="27"/>
        <v>0</v>
      </c>
      <c r="L46" s="15">
        <f t="shared" si="27"/>
        <v>0</v>
      </c>
      <c r="M46" s="271"/>
      <c r="N46" s="15">
        <f t="shared" ref="N46:S46" si="28">+SUM(N47:N49,N53:N56)</f>
        <v>0</v>
      </c>
      <c r="O46" s="15">
        <f t="shared" si="28"/>
        <v>0</v>
      </c>
      <c r="P46" s="15">
        <f t="shared" si="28"/>
        <v>0</v>
      </c>
      <c r="Q46" s="15">
        <f t="shared" si="28"/>
        <v>0</v>
      </c>
      <c r="R46" s="15">
        <f t="shared" si="28"/>
        <v>0</v>
      </c>
      <c r="S46" s="15">
        <f t="shared" si="28"/>
        <v>0</v>
      </c>
    </row>
    <row r="47" spans="2:19" ht="15" customHeight="1">
      <c r="B47" s="276" t="s">
        <v>225</v>
      </c>
      <c r="C47" s="295">
        <f>SUM(I47:L47)</f>
        <v>0</v>
      </c>
      <c r="D47" s="295">
        <f>C47-E47</f>
        <v>0</v>
      </c>
      <c r="E47" s="295">
        <f>SUM(P47:S47)</f>
        <v>0</v>
      </c>
      <c r="F47" s="271"/>
      <c r="G47" s="114"/>
      <c r="H47" s="114"/>
      <c r="I47" s="114"/>
      <c r="J47" s="114"/>
      <c r="K47" s="15">
        <f>R47</f>
        <v>0</v>
      </c>
      <c r="L47" s="114"/>
      <c r="M47" s="271"/>
      <c r="N47" s="114"/>
      <c r="O47" s="114"/>
      <c r="P47" s="114"/>
      <c r="Q47" s="114"/>
      <c r="R47" s="114"/>
      <c r="S47" s="114"/>
    </row>
    <row r="48" spans="2:19" ht="15" customHeight="1">
      <c r="B48" s="276" t="s">
        <v>228</v>
      </c>
      <c r="C48" s="295">
        <f>SUM(I48:L48)</f>
        <v>0</v>
      </c>
      <c r="D48" s="295">
        <f>C48-E48</f>
        <v>0</v>
      </c>
      <c r="E48" s="295">
        <f>SUM(P48:S48)</f>
        <v>0</v>
      </c>
      <c r="F48" s="271"/>
      <c r="G48" s="114"/>
      <c r="H48" s="114"/>
      <c r="I48" s="114"/>
      <c r="J48" s="114"/>
      <c r="K48" s="15">
        <f>R48</f>
        <v>0</v>
      </c>
      <c r="L48" s="114"/>
      <c r="M48" s="271"/>
      <c r="N48" s="114"/>
      <c r="O48" s="114"/>
      <c r="P48" s="114"/>
      <c r="Q48" s="114"/>
      <c r="R48" s="114"/>
      <c r="S48" s="114"/>
    </row>
    <row r="49" spans="2:19" ht="15" customHeight="1">
      <c r="B49" s="276" t="s">
        <v>295</v>
      </c>
      <c r="C49" s="295">
        <f>SUM(C50:C52)</f>
        <v>0</v>
      </c>
      <c r="D49" s="295">
        <f>SUM(D50:D52)</f>
        <v>0</v>
      </c>
      <c r="E49" s="295">
        <f>SUM(E50:E52)</f>
        <v>0</v>
      </c>
      <c r="F49" s="271"/>
      <c r="G49" s="15">
        <f t="shared" ref="G49:L49" si="29">SUM(G50:G52)</f>
        <v>0</v>
      </c>
      <c r="H49" s="15">
        <f t="shared" si="29"/>
        <v>0</v>
      </c>
      <c r="I49" s="15">
        <f t="shared" si="29"/>
        <v>0</v>
      </c>
      <c r="J49" s="15">
        <f t="shared" si="29"/>
        <v>0</v>
      </c>
      <c r="K49" s="15">
        <f t="shared" si="29"/>
        <v>0</v>
      </c>
      <c r="L49" s="15">
        <f t="shared" si="29"/>
        <v>0</v>
      </c>
      <c r="M49" s="271"/>
      <c r="N49" s="15">
        <f t="shared" ref="N49:S49" si="30">SUM(N50:N52)</f>
        <v>0</v>
      </c>
      <c r="O49" s="15">
        <f t="shared" si="30"/>
        <v>0</v>
      </c>
      <c r="P49" s="15">
        <f t="shared" si="30"/>
        <v>0</v>
      </c>
      <c r="Q49" s="15">
        <f t="shared" si="30"/>
        <v>0</v>
      </c>
      <c r="R49" s="15">
        <f t="shared" si="30"/>
        <v>0</v>
      </c>
      <c r="S49" s="15">
        <f t="shared" si="30"/>
        <v>0</v>
      </c>
    </row>
    <row r="50" spans="2:19" ht="15" customHeight="1">
      <c r="B50" s="283" t="s">
        <v>231</v>
      </c>
      <c r="C50" s="296">
        <f t="shared" ref="C50:C55" si="31">SUM(I50:L50)</f>
        <v>0</v>
      </c>
      <c r="D50" s="296">
        <f t="shared" ref="D50:D55" si="32">C50-E50</f>
        <v>0</v>
      </c>
      <c r="E50" s="296">
        <f t="shared" ref="E50:E55" si="33">SUM(P50:S50)</f>
        <v>0</v>
      </c>
      <c r="F50" s="271"/>
      <c r="G50" s="114"/>
      <c r="H50" s="114"/>
      <c r="I50" s="114"/>
      <c r="J50" s="114"/>
      <c r="K50" s="15">
        <f t="shared" ref="K50:K55" si="34">R50</f>
        <v>0</v>
      </c>
      <c r="L50" s="114"/>
      <c r="M50" s="271"/>
      <c r="N50" s="114"/>
      <c r="O50" s="114"/>
      <c r="P50" s="114"/>
      <c r="Q50" s="114"/>
      <c r="R50" s="114"/>
      <c r="S50" s="114"/>
    </row>
    <row r="51" spans="2:19" ht="15" customHeight="1">
      <c r="B51" s="283" t="s">
        <v>234</v>
      </c>
      <c r="C51" s="296">
        <f t="shared" si="31"/>
        <v>0</v>
      </c>
      <c r="D51" s="296">
        <f t="shared" si="32"/>
        <v>0</v>
      </c>
      <c r="E51" s="296">
        <f t="shared" si="33"/>
        <v>0</v>
      </c>
      <c r="F51" s="271"/>
      <c r="G51" s="114"/>
      <c r="H51" s="114"/>
      <c r="I51" s="114"/>
      <c r="J51" s="114"/>
      <c r="K51" s="15">
        <f t="shared" si="34"/>
        <v>0</v>
      </c>
      <c r="L51" s="114"/>
      <c r="M51" s="271"/>
      <c r="N51" s="114"/>
      <c r="O51" s="114"/>
      <c r="P51" s="114"/>
      <c r="Q51" s="114"/>
      <c r="R51" s="114"/>
      <c r="S51" s="114"/>
    </row>
    <row r="52" spans="2:19" ht="15" customHeight="1">
      <c r="B52" s="283" t="s">
        <v>237</v>
      </c>
      <c r="C52" s="296">
        <f t="shared" si="31"/>
        <v>0</v>
      </c>
      <c r="D52" s="296">
        <f t="shared" si="32"/>
        <v>0</v>
      </c>
      <c r="E52" s="296">
        <f t="shared" si="33"/>
        <v>0</v>
      </c>
      <c r="F52" s="271"/>
      <c r="G52" s="114"/>
      <c r="H52" s="114"/>
      <c r="I52" s="114"/>
      <c r="J52" s="114"/>
      <c r="K52" s="15">
        <f t="shared" si="34"/>
        <v>0</v>
      </c>
      <c r="L52" s="114"/>
      <c r="M52" s="271"/>
      <c r="N52" s="114"/>
      <c r="O52" s="114"/>
      <c r="P52" s="114"/>
      <c r="Q52" s="114"/>
      <c r="R52" s="114"/>
      <c r="S52" s="114"/>
    </row>
    <row r="53" spans="2:19" ht="15" customHeight="1">
      <c r="B53" s="276" t="s">
        <v>240</v>
      </c>
      <c r="C53" s="295">
        <f t="shared" si="31"/>
        <v>0</v>
      </c>
      <c r="D53" s="295">
        <f t="shared" si="32"/>
        <v>0</v>
      </c>
      <c r="E53" s="295">
        <f t="shared" si="33"/>
        <v>0</v>
      </c>
      <c r="F53" s="271"/>
      <c r="G53" s="114"/>
      <c r="H53" s="114"/>
      <c r="I53" s="114"/>
      <c r="J53" s="114"/>
      <c r="K53" s="15">
        <f t="shared" si="34"/>
        <v>0</v>
      </c>
      <c r="L53" s="114"/>
      <c r="M53" s="271"/>
      <c r="N53" s="114"/>
      <c r="O53" s="114"/>
      <c r="P53" s="114"/>
      <c r="Q53" s="114"/>
      <c r="R53" s="114"/>
      <c r="S53" s="114"/>
    </row>
    <row r="54" spans="2:19" ht="15" customHeight="1">
      <c r="B54" s="276" t="s">
        <v>243</v>
      </c>
      <c r="C54" s="295">
        <f t="shared" si="31"/>
        <v>0</v>
      </c>
      <c r="D54" s="295">
        <f t="shared" si="32"/>
        <v>0</v>
      </c>
      <c r="E54" s="295">
        <f t="shared" si="33"/>
        <v>0</v>
      </c>
      <c r="F54" s="271"/>
      <c r="G54" s="114"/>
      <c r="H54" s="114"/>
      <c r="I54" s="114"/>
      <c r="J54" s="114"/>
      <c r="K54" s="15">
        <f t="shared" si="34"/>
        <v>0</v>
      </c>
      <c r="L54" s="114"/>
      <c r="M54" s="271"/>
      <c r="N54" s="114"/>
      <c r="O54" s="114"/>
      <c r="P54" s="114"/>
      <c r="Q54" s="114"/>
      <c r="R54" s="114"/>
      <c r="S54" s="114"/>
    </row>
    <row r="55" spans="2:19" ht="15" customHeight="1">
      <c r="B55" s="276" t="s">
        <v>251</v>
      </c>
      <c r="C55" s="295">
        <f t="shared" si="31"/>
        <v>0</v>
      </c>
      <c r="D55" s="295">
        <f t="shared" si="32"/>
        <v>0</v>
      </c>
      <c r="E55" s="295">
        <f t="shared" si="33"/>
        <v>0</v>
      </c>
      <c r="F55" s="271"/>
      <c r="G55" s="114"/>
      <c r="H55" s="114"/>
      <c r="I55" s="114"/>
      <c r="J55" s="114"/>
      <c r="K55" s="15">
        <f t="shared" si="34"/>
        <v>0</v>
      </c>
      <c r="L55" s="114"/>
      <c r="M55" s="271"/>
      <c r="N55" s="114"/>
      <c r="O55" s="114"/>
      <c r="P55" s="114"/>
      <c r="Q55" s="114"/>
      <c r="R55" s="114"/>
      <c r="S55" s="114"/>
    </row>
    <row r="56" spans="2:19" s="21" customFormat="1" ht="15" customHeight="1">
      <c r="B56" s="279" t="s">
        <v>259</v>
      </c>
      <c r="C56" s="295">
        <f>+C57+C58+C59</f>
        <v>0</v>
      </c>
      <c r="D56" s="295">
        <f>+D57+D58+D59</f>
        <v>0</v>
      </c>
      <c r="E56" s="295">
        <f>+E57+E58+E59</f>
        <v>0</v>
      </c>
      <c r="F56" s="281"/>
      <c r="G56" s="15">
        <f t="shared" ref="G56:L56" si="35">+G57+G58+G59</f>
        <v>0</v>
      </c>
      <c r="H56" s="15">
        <f t="shared" si="35"/>
        <v>0</v>
      </c>
      <c r="I56" s="15">
        <f t="shared" si="35"/>
        <v>0</v>
      </c>
      <c r="J56" s="15">
        <f t="shared" si="35"/>
        <v>0</v>
      </c>
      <c r="K56" s="15">
        <f t="shared" si="35"/>
        <v>0</v>
      </c>
      <c r="L56" s="15">
        <f t="shared" si="35"/>
        <v>0</v>
      </c>
      <c r="M56" s="281"/>
      <c r="N56" s="15">
        <f t="shared" ref="N56:S56" si="36">+N57+N58+N59</f>
        <v>0</v>
      </c>
      <c r="O56" s="15">
        <f t="shared" si="36"/>
        <v>0</v>
      </c>
      <c r="P56" s="15">
        <f t="shared" si="36"/>
        <v>0</v>
      </c>
      <c r="Q56" s="15">
        <f t="shared" si="36"/>
        <v>0</v>
      </c>
      <c r="R56" s="15">
        <f t="shared" si="36"/>
        <v>0</v>
      </c>
      <c r="S56" s="15">
        <f t="shared" si="36"/>
        <v>0</v>
      </c>
    </row>
    <row r="57" spans="2:19" s="21" customFormat="1" ht="15" customHeight="1">
      <c r="B57" s="280" t="s">
        <v>384</v>
      </c>
      <c r="C57" s="296">
        <f>SUM(I57:L57)</f>
        <v>0</v>
      </c>
      <c r="D57" s="296">
        <f>C57-E57</f>
        <v>0</v>
      </c>
      <c r="E57" s="296">
        <f>SUM(P57:S57)</f>
        <v>0</v>
      </c>
      <c r="F57" s="281"/>
      <c r="G57" s="114"/>
      <c r="H57" s="114"/>
      <c r="I57" s="114"/>
      <c r="J57" s="114"/>
      <c r="K57" s="15">
        <f>R57</f>
        <v>0</v>
      </c>
      <c r="L57" s="114"/>
      <c r="M57" s="281"/>
      <c r="N57" s="114"/>
      <c r="O57" s="114"/>
      <c r="P57" s="114"/>
      <c r="Q57" s="114"/>
      <c r="R57" s="114"/>
      <c r="S57" s="114"/>
    </row>
    <row r="58" spans="2:19" s="21" customFormat="1" ht="15" customHeight="1">
      <c r="B58" s="280" t="s">
        <v>385</v>
      </c>
      <c r="C58" s="296">
        <f>SUM(I58:L58)</f>
        <v>0</v>
      </c>
      <c r="D58" s="296">
        <f>C58-E58</f>
        <v>0</v>
      </c>
      <c r="E58" s="296">
        <f>SUM(P58:S58)</f>
        <v>0</v>
      </c>
      <c r="F58" s="281"/>
      <c r="G58" s="114"/>
      <c r="H58" s="114"/>
      <c r="I58" s="114"/>
      <c r="J58" s="114"/>
      <c r="K58" s="15">
        <f>R58</f>
        <v>0</v>
      </c>
      <c r="L58" s="114"/>
      <c r="M58" s="281"/>
      <c r="N58" s="114"/>
      <c r="O58" s="114"/>
      <c r="P58" s="114"/>
      <c r="Q58" s="114"/>
      <c r="R58" s="114"/>
      <c r="S58" s="114"/>
    </row>
    <row r="59" spans="2:19" s="21" customFormat="1" ht="15" customHeight="1">
      <c r="B59" s="280" t="s">
        <v>268</v>
      </c>
      <c r="C59" s="296">
        <f>SUM(I59:L59)</f>
        <v>0</v>
      </c>
      <c r="D59" s="296">
        <f>C59-E59</f>
        <v>0</v>
      </c>
      <c r="E59" s="296">
        <f>SUM(P59:S59)</f>
        <v>0</v>
      </c>
      <c r="F59" s="281"/>
      <c r="G59" s="114"/>
      <c r="H59" s="114"/>
      <c r="I59" s="114"/>
      <c r="J59" s="114"/>
      <c r="K59" s="15">
        <f>R59</f>
        <v>0</v>
      </c>
      <c r="L59" s="114"/>
      <c r="M59" s="281"/>
      <c r="N59" s="114"/>
      <c r="O59" s="114"/>
      <c r="P59" s="114"/>
      <c r="Q59" s="114"/>
      <c r="R59" s="114"/>
      <c r="S59" s="114"/>
    </row>
    <row r="60" spans="2:19" ht="15" customHeight="1">
      <c r="B60" s="275" t="s">
        <v>316</v>
      </c>
      <c r="C60" s="295">
        <f>+SUM(C61:C63,C67:C70)</f>
        <v>0</v>
      </c>
      <c r="D60" s="295">
        <f>+SUM(D61:D63,D67:D70)</f>
        <v>0</v>
      </c>
      <c r="E60" s="295">
        <f>+SUM(E61:E63,E67:E70)</f>
        <v>0</v>
      </c>
      <c r="F60" s="271"/>
      <c r="G60" s="295">
        <f t="shared" ref="G60:L60" si="37">+SUM(G61:G63,G67:G70)</f>
        <v>0</v>
      </c>
      <c r="H60" s="295">
        <f t="shared" si="37"/>
        <v>0</v>
      </c>
      <c r="I60" s="295">
        <f t="shared" si="37"/>
        <v>0</v>
      </c>
      <c r="J60" s="295">
        <f t="shared" si="37"/>
        <v>0</v>
      </c>
      <c r="K60" s="295">
        <f t="shared" si="37"/>
        <v>0</v>
      </c>
      <c r="L60" s="295">
        <f t="shared" si="37"/>
        <v>0</v>
      </c>
      <c r="M60" s="271"/>
      <c r="N60" s="295">
        <f t="shared" ref="N60:S60" si="38">+SUM(N61:N63,N67:N70)</f>
        <v>0</v>
      </c>
      <c r="O60" s="295">
        <f t="shared" si="38"/>
        <v>0</v>
      </c>
      <c r="P60" s="295">
        <f t="shared" si="38"/>
        <v>0</v>
      </c>
      <c r="Q60" s="295">
        <f t="shared" si="38"/>
        <v>0</v>
      </c>
      <c r="R60" s="295">
        <f t="shared" si="38"/>
        <v>0</v>
      </c>
      <c r="S60" s="295">
        <f t="shared" si="38"/>
        <v>0</v>
      </c>
    </row>
    <row r="61" spans="2:19" ht="15" customHeight="1">
      <c r="B61" s="276" t="s">
        <v>225</v>
      </c>
      <c r="C61" s="295">
        <f>SUM(I61:L61)</f>
        <v>0</v>
      </c>
      <c r="D61" s="295">
        <f>C61-E61</f>
        <v>0</v>
      </c>
      <c r="E61" s="295">
        <f>SUM(P61:S61)</f>
        <v>0</v>
      </c>
      <c r="F61" s="271"/>
      <c r="G61" s="114"/>
      <c r="H61" s="114"/>
      <c r="I61" s="114"/>
      <c r="J61" s="114"/>
      <c r="K61" s="15">
        <f>R61</f>
        <v>0</v>
      </c>
      <c r="L61" s="114"/>
      <c r="M61" s="271"/>
      <c r="N61" s="114"/>
      <c r="O61" s="114"/>
      <c r="P61" s="114"/>
      <c r="Q61" s="114"/>
      <c r="R61" s="114"/>
      <c r="S61" s="114"/>
    </row>
    <row r="62" spans="2:19" ht="15" customHeight="1">
      <c r="B62" s="276" t="s">
        <v>228</v>
      </c>
      <c r="C62" s="295">
        <f>SUM(I62:L62)</f>
        <v>0</v>
      </c>
      <c r="D62" s="295">
        <f>C62-E62</f>
        <v>0</v>
      </c>
      <c r="E62" s="295">
        <f>SUM(P62:S62)</f>
        <v>0</v>
      </c>
      <c r="F62" s="271"/>
      <c r="G62" s="114"/>
      <c r="H62" s="114"/>
      <c r="I62" s="114"/>
      <c r="J62" s="114"/>
      <c r="K62" s="15">
        <f>R62</f>
        <v>0</v>
      </c>
      <c r="L62" s="114"/>
      <c r="M62" s="271"/>
      <c r="N62" s="114"/>
      <c r="O62" s="114"/>
      <c r="P62" s="114"/>
      <c r="Q62" s="114"/>
      <c r="R62" s="114"/>
      <c r="S62" s="114"/>
    </row>
    <row r="63" spans="2:19" ht="15" customHeight="1">
      <c r="B63" s="276" t="s">
        <v>295</v>
      </c>
      <c r="C63" s="295">
        <f>SUM(C64:C66)</f>
        <v>0</v>
      </c>
      <c r="D63" s="295">
        <f>SUM(D64:D66)</f>
        <v>0</v>
      </c>
      <c r="E63" s="295">
        <f>SUM(E64:E66)</f>
        <v>0</v>
      </c>
      <c r="F63" s="271"/>
      <c r="G63" s="15">
        <f t="shared" ref="G63:L63" si="39">SUM(G64:G66)</f>
        <v>0</v>
      </c>
      <c r="H63" s="15">
        <f t="shared" si="39"/>
        <v>0</v>
      </c>
      <c r="I63" s="15">
        <f t="shared" si="39"/>
        <v>0</v>
      </c>
      <c r="J63" s="15">
        <f t="shared" si="39"/>
        <v>0</v>
      </c>
      <c r="K63" s="15">
        <f t="shared" si="39"/>
        <v>0</v>
      </c>
      <c r="L63" s="15">
        <f t="shared" si="39"/>
        <v>0</v>
      </c>
      <c r="M63" s="271"/>
      <c r="N63" s="15">
        <f t="shared" ref="N63:S63" si="40">SUM(N64:N66)</f>
        <v>0</v>
      </c>
      <c r="O63" s="15">
        <f t="shared" si="40"/>
        <v>0</v>
      </c>
      <c r="P63" s="15">
        <f t="shared" si="40"/>
        <v>0</v>
      </c>
      <c r="Q63" s="15">
        <f t="shared" si="40"/>
        <v>0</v>
      </c>
      <c r="R63" s="15">
        <f t="shared" si="40"/>
        <v>0</v>
      </c>
      <c r="S63" s="15">
        <f t="shared" si="40"/>
        <v>0</v>
      </c>
    </row>
    <row r="64" spans="2:19" ht="15" customHeight="1">
      <c r="B64" s="283" t="s">
        <v>231</v>
      </c>
      <c r="C64" s="296">
        <f t="shared" ref="C64:C69" si="41">SUM(I64:L64)</f>
        <v>0</v>
      </c>
      <c r="D64" s="296">
        <f t="shared" ref="D64:D69" si="42">C64-E64</f>
        <v>0</v>
      </c>
      <c r="E64" s="296">
        <f t="shared" ref="E64:E69" si="43">SUM(P64:S64)</f>
        <v>0</v>
      </c>
      <c r="F64" s="271"/>
      <c r="G64" s="114"/>
      <c r="H64" s="114"/>
      <c r="I64" s="114"/>
      <c r="J64" s="114"/>
      <c r="K64" s="15">
        <f t="shared" ref="K64:K69" si="44">R64</f>
        <v>0</v>
      </c>
      <c r="L64" s="114"/>
      <c r="M64" s="271"/>
      <c r="N64" s="114"/>
      <c r="O64" s="114"/>
      <c r="P64" s="114"/>
      <c r="Q64" s="114"/>
      <c r="R64" s="114"/>
      <c r="S64" s="114"/>
    </row>
    <row r="65" spans="2:19" ht="15" customHeight="1">
      <c r="B65" s="283" t="s">
        <v>234</v>
      </c>
      <c r="C65" s="296">
        <f t="shared" si="41"/>
        <v>0</v>
      </c>
      <c r="D65" s="296">
        <f t="shared" si="42"/>
        <v>0</v>
      </c>
      <c r="E65" s="296">
        <f t="shared" si="43"/>
        <v>0</v>
      </c>
      <c r="F65" s="271"/>
      <c r="G65" s="114"/>
      <c r="H65" s="114"/>
      <c r="I65" s="114"/>
      <c r="J65" s="114"/>
      <c r="K65" s="15">
        <f t="shared" si="44"/>
        <v>0</v>
      </c>
      <c r="L65" s="114"/>
      <c r="M65" s="271"/>
      <c r="N65" s="114"/>
      <c r="O65" s="114"/>
      <c r="P65" s="114"/>
      <c r="Q65" s="114"/>
      <c r="R65" s="114"/>
      <c r="S65" s="114"/>
    </row>
    <row r="66" spans="2:19" ht="15" customHeight="1">
      <c r="B66" s="283" t="s">
        <v>237</v>
      </c>
      <c r="C66" s="296">
        <f t="shared" si="41"/>
        <v>0</v>
      </c>
      <c r="D66" s="296">
        <f t="shared" si="42"/>
        <v>0</v>
      </c>
      <c r="E66" s="296">
        <f t="shared" si="43"/>
        <v>0</v>
      </c>
      <c r="F66" s="271"/>
      <c r="G66" s="114"/>
      <c r="H66" s="114"/>
      <c r="I66" s="114"/>
      <c r="J66" s="114"/>
      <c r="K66" s="15">
        <f t="shared" si="44"/>
        <v>0</v>
      </c>
      <c r="L66" s="114"/>
      <c r="M66" s="271"/>
      <c r="N66" s="114"/>
      <c r="O66" s="114"/>
      <c r="P66" s="114"/>
      <c r="Q66" s="114"/>
      <c r="R66" s="114"/>
      <c r="S66" s="114"/>
    </row>
    <row r="67" spans="2:19" ht="15" customHeight="1">
      <c r="B67" s="276" t="s">
        <v>240</v>
      </c>
      <c r="C67" s="295">
        <f t="shared" si="41"/>
        <v>0</v>
      </c>
      <c r="D67" s="295">
        <f t="shared" si="42"/>
        <v>0</v>
      </c>
      <c r="E67" s="295">
        <f t="shared" si="43"/>
        <v>0</v>
      </c>
      <c r="F67" s="271"/>
      <c r="G67" s="114"/>
      <c r="H67" s="114"/>
      <c r="I67" s="114"/>
      <c r="J67" s="114"/>
      <c r="K67" s="15">
        <f t="shared" si="44"/>
        <v>0</v>
      </c>
      <c r="L67" s="114"/>
      <c r="M67" s="271"/>
      <c r="N67" s="114"/>
      <c r="O67" s="114"/>
      <c r="P67" s="114"/>
      <c r="Q67" s="114"/>
      <c r="R67" s="114"/>
      <c r="S67" s="114"/>
    </row>
    <row r="68" spans="2:19" ht="15" customHeight="1">
      <c r="B68" s="276" t="s">
        <v>243</v>
      </c>
      <c r="C68" s="295">
        <f t="shared" si="41"/>
        <v>0</v>
      </c>
      <c r="D68" s="295">
        <f t="shared" si="42"/>
        <v>0</v>
      </c>
      <c r="E68" s="295">
        <f t="shared" si="43"/>
        <v>0</v>
      </c>
      <c r="F68" s="271"/>
      <c r="G68" s="114"/>
      <c r="H68" s="114"/>
      <c r="I68" s="114"/>
      <c r="J68" s="114"/>
      <c r="K68" s="15">
        <f t="shared" si="44"/>
        <v>0</v>
      </c>
      <c r="L68" s="114"/>
      <c r="M68" s="271"/>
      <c r="N68" s="114"/>
      <c r="O68" s="114"/>
      <c r="P68" s="114"/>
      <c r="Q68" s="114"/>
      <c r="R68" s="114"/>
      <c r="S68" s="114"/>
    </row>
    <row r="69" spans="2:19" ht="15" customHeight="1">
      <c r="B69" s="276" t="s">
        <v>251</v>
      </c>
      <c r="C69" s="295">
        <f t="shared" si="41"/>
        <v>0</v>
      </c>
      <c r="D69" s="295">
        <f t="shared" si="42"/>
        <v>0</v>
      </c>
      <c r="E69" s="295">
        <f t="shared" si="43"/>
        <v>0</v>
      </c>
      <c r="F69" s="271"/>
      <c r="G69" s="114"/>
      <c r="H69" s="114"/>
      <c r="I69" s="114"/>
      <c r="J69" s="114"/>
      <c r="K69" s="15">
        <f t="shared" si="44"/>
        <v>0</v>
      </c>
      <c r="L69" s="114"/>
      <c r="M69" s="271"/>
      <c r="N69" s="114"/>
      <c r="O69" s="114"/>
      <c r="P69" s="114"/>
      <c r="Q69" s="114"/>
      <c r="R69" s="114"/>
      <c r="S69" s="114"/>
    </row>
    <row r="70" spans="2:19" s="21" customFormat="1" ht="15" customHeight="1">
      <c r="B70" s="279" t="s">
        <v>259</v>
      </c>
      <c r="C70" s="295">
        <f>+C71+C72+C73</f>
        <v>0</v>
      </c>
      <c r="D70" s="295">
        <f>+D71+D72+D73</f>
        <v>0</v>
      </c>
      <c r="E70" s="295">
        <f>+E71+E72+E73</f>
        <v>0</v>
      </c>
      <c r="F70" s="281"/>
      <c r="G70" s="15">
        <f t="shared" ref="G70:L70" si="45">+G71+G72+G73</f>
        <v>0</v>
      </c>
      <c r="H70" s="15">
        <f t="shared" si="45"/>
        <v>0</v>
      </c>
      <c r="I70" s="15">
        <f t="shared" si="45"/>
        <v>0</v>
      </c>
      <c r="J70" s="15">
        <f t="shared" si="45"/>
        <v>0</v>
      </c>
      <c r="K70" s="15">
        <f t="shared" si="45"/>
        <v>0</v>
      </c>
      <c r="L70" s="15">
        <f t="shared" si="45"/>
        <v>0</v>
      </c>
      <c r="M70" s="281"/>
      <c r="N70" s="15">
        <f t="shared" ref="N70:S70" si="46">+N71+N72+N73</f>
        <v>0</v>
      </c>
      <c r="O70" s="15">
        <f t="shared" si="46"/>
        <v>0</v>
      </c>
      <c r="P70" s="15">
        <f t="shared" si="46"/>
        <v>0</v>
      </c>
      <c r="Q70" s="15">
        <f t="shared" si="46"/>
        <v>0</v>
      </c>
      <c r="R70" s="15">
        <f t="shared" si="46"/>
        <v>0</v>
      </c>
      <c r="S70" s="15">
        <f t="shared" si="46"/>
        <v>0</v>
      </c>
    </row>
    <row r="71" spans="2:19" ht="15" customHeight="1">
      <c r="B71" s="280" t="s">
        <v>384</v>
      </c>
      <c r="C71" s="296">
        <f>SUM(I71:L71)</f>
        <v>0</v>
      </c>
      <c r="D71" s="296">
        <f>C71-E71</f>
        <v>0</v>
      </c>
      <c r="E71" s="296">
        <f>SUM(P71:S71)</f>
        <v>0</v>
      </c>
      <c r="F71" s="281"/>
      <c r="G71" s="114"/>
      <c r="H71" s="114"/>
      <c r="I71" s="114"/>
      <c r="J71" s="114"/>
      <c r="K71" s="15">
        <f>R71</f>
        <v>0</v>
      </c>
      <c r="L71" s="114"/>
      <c r="M71" s="281"/>
      <c r="N71" s="114"/>
      <c r="O71" s="114"/>
      <c r="P71" s="114"/>
      <c r="Q71" s="114"/>
      <c r="R71" s="114"/>
      <c r="S71" s="114"/>
    </row>
    <row r="72" spans="2:19" ht="15" customHeight="1">
      <c r="B72" s="280" t="s">
        <v>385</v>
      </c>
      <c r="C72" s="296">
        <f>SUM(I72:L72)</f>
        <v>0</v>
      </c>
      <c r="D72" s="296">
        <f>C72-E72</f>
        <v>0</v>
      </c>
      <c r="E72" s="296">
        <f>SUM(P72:S72)</f>
        <v>0</v>
      </c>
      <c r="F72" s="281"/>
      <c r="G72" s="114"/>
      <c r="H72" s="114"/>
      <c r="I72" s="114"/>
      <c r="J72" s="114"/>
      <c r="K72" s="15">
        <f>R72</f>
        <v>0</v>
      </c>
      <c r="L72" s="114"/>
      <c r="M72" s="281"/>
      <c r="N72" s="114"/>
      <c r="O72" s="114"/>
      <c r="P72" s="114"/>
      <c r="Q72" s="114"/>
      <c r="R72" s="114"/>
      <c r="S72" s="114"/>
    </row>
    <row r="73" spans="2:19" ht="15" customHeight="1">
      <c r="B73" s="280" t="s">
        <v>268</v>
      </c>
      <c r="C73" s="296">
        <f>SUM(I73:L73)</f>
        <v>0</v>
      </c>
      <c r="D73" s="296">
        <f>C73-E73</f>
        <v>0</v>
      </c>
      <c r="E73" s="296">
        <f>SUM(P73:S73)</f>
        <v>0</v>
      </c>
      <c r="F73" s="281"/>
      <c r="G73" s="114"/>
      <c r="H73" s="114"/>
      <c r="I73" s="114"/>
      <c r="J73" s="114"/>
      <c r="K73" s="15">
        <f>R73</f>
        <v>0</v>
      </c>
      <c r="L73" s="114"/>
      <c r="M73" s="281"/>
      <c r="N73" s="114"/>
      <c r="O73" s="114"/>
      <c r="P73" s="114"/>
      <c r="Q73" s="114"/>
      <c r="R73" s="114"/>
      <c r="S73" s="114"/>
    </row>
    <row r="74" spans="2:19" ht="15" customHeight="1">
      <c r="B74" s="275" t="s">
        <v>330</v>
      </c>
      <c r="C74" s="295">
        <f>+SUM(C75:C81)</f>
        <v>0</v>
      </c>
      <c r="D74" s="295">
        <f>+SUM(D75:D81)</f>
        <v>0</v>
      </c>
      <c r="E74" s="295">
        <f>+SUM(E75:E81)</f>
        <v>0</v>
      </c>
      <c r="F74" s="271"/>
      <c r="G74" s="15">
        <f t="shared" ref="G74:L74" si="47">+SUM(G75:G81)</f>
        <v>0</v>
      </c>
      <c r="H74" s="15">
        <f t="shared" si="47"/>
        <v>0</v>
      </c>
      <c r="I74" s="15">
        <f t="shared" si="47"/>
        <v>0</v>
      </c>
      <c r="J74" s="15">
        <f t="shared" si="47"/>
        <v>0</v>
      </c>
      <c r="K74" s="15">
        <f t="shared" si="47"/>
        <v>0</v>
      </c>
      <c r="L74" s="15">
        <f t="shared" si="47"/>
        <v>0</v>
      </c>
      <c r="M74" s="271"/>
      <c r="N74" s="15">
        <f t="shared" ref="N74:S74" si="48">+SUM(N75:N81)</f>
        <v>0</v>
      </c>
      <c r="O74" s="15">
        <f t="shared" si="48"/>
        <v>0</v>
      </c>
      <c r="P74" s="15">
        <f t="shared" si="48"/>
        <v>0</v>
      </c>
      <c r="Q74" s="15">
        <f t="shared" si="48"/>
        <v>0</v>
      </c>
      <c r="R74" s="15">
        <f t="shared" si="48"/>
        <v>0</v>
      </c>
      <c r="S74" s="15">
        <f t="shared" si="48"/>
        <v>0</v>
      </c>
    </row>
    <row r="75" spans="2:19" ht="15" customHeight="1">
      <c r="B75" s="276" t="s">
        <v>225</v>
      </c>
      <c r="C75" s="295">
        <f t="shared" ref="C75:C80" si="49">SUM(I75:L75)</f>
        <v>0</v>
      </c>
      <c r="D75" s="295">
        <f t="shared" ref="D75:D80" si="50">C75-E75</f>
        <v>0</v>
      </c>
      <c r="E75" s="295">
        <f t="shared" ref="E75:E80" si="51">SUM(P75:S75)</f>
        <v>0</v>
      </c>
      <c r="F75" s="271"/>
      <c r="G75" s="114"/>
      <c r="H75" s="114"/>
      <c r="I75" s="114"/>
      <c r="J75" s="114"/>
      <c r="K75" s="15">
        <f t="shared" ref="K75:K80" si="52">R75</f>
        <v>0</v>
      </c>
      <c r="L75" s="114"/>
      <c r="M75" s="271"/>
      <c r="N75" s="114"/>
      <c r="O75" s="114"/>
      <c r="P75" s="114"/>
      <c r="Q75" s="114"/>
      <c r="R75" s="114"/>
      <c r="S75" s="114"/>
    </row>
    <row r="76" spans="2:19" ht="15" customHeight="1">
      <c r="B76" s="276" t="s">
        <v>228</v>
      </c>
      <c r="C76" s="295">
        <f t="shared" si="49"/>
        <v>0</v>
      </c>
      <c r="D76" s="295">
        <f t="shared" si="50"/>
        <v>0</v>
      </c>
      <c r="E76" s="295">
        <f t="shared" si="51"/>
        <v>0</v>
      </c>
      <c r="F76" s="271"/>
      <c r="G76" s="114"/>
      <c r="H76" s="114"/>
      <c r="I76" s="114"/>
      <c r="J76" s="114"/>
      <c r="K76" s="15">
        <f t="shared" si="52"/>
        <v>0</v>
      </c>
      <c r="L76" s="114"/>
      <c r="M76" s="271"/>
      <c r="N76" s="114"/>
      <c r="O76" s="114"/>
      <c r="P76" s="114"/>
      <c r="Q76" s="114"/>
      <c r="R76" s="114"/>
      <c r="S76" s="114"/>
    </row>
    <row r="77" spans="2:19" ht="15" customHeight="1">
      <c r="B77" s="276" t="s">
        <v>295</v>
      </c>
      <c r="C77" s="295">
        <f t="shared" si="49"/>
        <v>0</v>
      </c>
      <c r="D77" s="295">
        <f t="shared" si="50"/>
        <v>0</v>
      </c>
      <c r="E77" s="295">
        <f t="shared" si="51"/>
        <v>0</v>
      </c>
      <c r="F77" s="271"/>
      <c r="G77" s="114"/>
      <c r="H77" s="114"/>
      <c r="I77" s="114"/>
      <c r="J77" s="114"/>
      <c r="K77" s="15">
        <f t="shared" si="52"/>
        <v>0</v>
      </c>
      <c r="L77" s="114"/>
      <c r="M77" s="271"/>
      <c r="N77" s="114"/>
      <c r="O77" s="114"/>
      <c r="P77" s="114"/>
      <c r="Q77" s="114"/>
      <c r="R77" s="114"/>
      <c r="S77" s="114"/>
    </row>
    <row r="78" spans="2:19" ht="15" customHeight="1">
      <c r="B78" s="276" t="s">
        <v>240</v>
      </c>
      <c r="C78" s="295">
        <f t="shared" si="49"/>
        <v>0</v>
      </c>
      <c r="D78" s="295">
        <f t="shared" si="50"/>
        <v>0</v>
      </c>
      <c r="E78" s="295">
        <f t="shared" si="51"/>
        <v>0</v>
      </c>
      <c r="F78" s="271"/>
      <c r="G78" s="114"/>
      <c r="H78" s="114"/>
      <c r="I78" s="114"/>
      <c r="J78" s="114"/>
      <c r="K78" s="15">
        <f t="shared" si="52"/>
        <v>0</v>
      </c>
      <c r="L78" s="114"/>
      <c r="M78" s="271"/>
      <c r="N78" s="114"/>
      <c r="O78" s="114"/>
      <c r="P78" s="114"/>
      <c r="Q78" s="114"/>
      <c r="R78" s="114"/>
      <c r="S78" s="114"/>
    </row>
    <row r="79" spans="2:19" ht="15" customHeight="1">
      <c r="B79" s="276" t="s">
        <v>243</v>
      </c>
      <c r="C79" s="295">
        <f t="shared" si="49"/>
        <v>0</v>
      </c>
      <c r="D79" s="295">
        <f t="shared" si="50"/>
        <v>0</v>
      </c>
      <c r="E79" s="295">
        <f t="shared" si="51"/>
        <v>0</v>
      </c>
      <c r="F79" s="271"/>
      <c r="G79" s="114"/>
      <c r="H79" s="114"/>
      <c r="I79" s="114"/>
      <c r="J79" s="114"/>
      <c r="K79" s="15">
        <f t="shared" si="52"/>
        <v>0</v>
      </c>
      <c r="L79" s="114"/>
      <c r="M79" s="271"/>
      <c r="N79" s="114"/>
      <c r="O79" s="114"/>
      <c r="P79" s="114"/>
      <c r="Q79" s="114"/>
      <c r="R79" s="114"/>
      <c r="S79" s="114"/>
    </row>
    <row r="80" spans="2:19" ht="15" customHeight="1">
      <c r="B80" s="276" t="s">
        <v>251</v>
      </c>
      <c r="C80" s="295">
        <f t="shared" si="49"/>
        <v>0</v>
      </c>
      <c r="D80" s="295">
        <f t="shared" si="50"/>
        <v>0</v>
      </c>
      <c r="E80" s="295">
        <f t="shared" si="51"/>
        <v>0</v>
      </c>
      <c r="F80" s="271"/>
      <c r="G80" s="114"/>
      <c r="H80" s="114"/>
      <c r="I80" s="114"/>
      <c r="J80" s="114"/>
      <c r="K80" s="15">
        <f t="shared" si="52"/>
        <v>0</v>
      </c>
      <c r="L80" s="114"/>
      <c r="M80" s="271"/>
      <c r="N80" s="114"/>
      <c r="O80" s="114"/>
      <c r="P80" s="114"/>
      <c r="Q80" s="114"/>
      <c r="R80" s="114"/>
      <c r="S80" s="114"/>
    </row>
    <row r="81" spans="2:19" s="21" customFormat="1" ht="15" customHeight="1">
      <c r="B81" s="279" t="s">
        <v>259</v>
      </c>
      <c r="C81" s="295">
        <f>+C82+C83+C84</f>
        <v>0</v>
      </c>
      <c r="D81" s="295">
        <f>+D82+D83+D84</f>
        <v>0</v>
      </c>
      <c r="E81" s="295">
        <f>+E82+E83+E84</f>
        <v>0</v>
      </c>
      <c r="F81" s="281"/>
      <c r="G81" s="15">
        <f t="shared" ref="G81:L81" si="53">+G82+G83+G84</f>
        <v>0</v>
      </c>
      <c r="H81" s="15">
        <f t="shared" si="53"/>
        <v>0</v>
      </c>
      <c r="I81" s="15">
        <f t="shared" si="53"/>
        <v>0</v>
      </c>
      <c r="J81" s="15">
        <f t="shared" si="53"/>
        <v>0</v>
      </c>
      <c r="K81" s="15">
        <f t="shared" si="53"/>
        <v>0</v>
      </c>
      <c r="L81" s="15">
        <f t="shared" si="53"/>
        <v>0</v>
      </c>
      <c r="M81" s="281"/>
      <c r="N81" s="15">
        <f t="shared" ref="N81:S81" si="54">+N82+N83+N84</f>
        <v>0</v>
      </c>
      <c r="O81" s="15">
        <f t="shared" si="54"/>
        <v>0</v>
      </c>
      <c r="P81" s="15">
        <f t="shared" si="54"/>
        <v>0</v>
      </c>
      <c r="Q81" s="15">
        <f t="shared" si="54"/>
        <v>0</v>
      </c>
      <c r="R81" s="15">
        <f t="shared" si="54"/>
        <v>0</v>
      </c>
      <c r="S81" s="15">
        <f t="shared" si="54"/>
        <v>0</v>
      </c>
    </row>
    <row r="82" spans="2:19" s="21" customFormat="1" ht="15" customHeight="1">
      <c r="B82" s="280" t="s">
        <v>384</v>
      </c>
      <c r="C82" s="296">
        <f>SUM(I82:L82)</f>
        <v>0</v>
      </c>
      <c r="D82" s="296">
        <f>C82-E82</f>
        <v>0</v>
      </c>
      <c r="E82" s="296">
        <f>SUM(P82:S82)</f>
        <v>0</v>
      </c>
      <c r="F82" s="281"/>
      <c r="G82" s="114"/>
      <c r="H82" s="114"/>
      <c r="I82" s="114"/>
      <c r="J82" s="114"/>
      <c r="K82" s="15">
        <f>R82</f>
        <v>0</v>
      </c>
      <c r="L82" s="114"/>
      <c r="M82" s="281"/>
      <c r="N82" s="114"/>
      <c r="O82" s="114"/>
      <c r="P82" s="114"/>
      <c r="Q82" s="114"/>
      <c r="R82" s="114"/>
      <c r="S82" s="114"/>
    </row>
    <row r="83" spans="2:19" s="21" customFormat="1" ht="15" customHeight="1">
      <c r="B83" s="280" t="s">
        <v>385</v>
      </c>
      <c r="C83" s="296">
        <f>SUM(I83:L83)</f>
        <v>0</v>
      </c>
      <c r="D83" s="296">
        <f>C83-E83</f>
        <v>0</v>
      </c>
      <c r="E83" s="296">
        <f>SUM(P83:S83)</f>
        <v>0</v>
      </c>
      <c r="F83" s="281"/>
      <c r="G83" s="114"/>
      <c r="H83" s="114"/>
      <c r="I83" s="114"/>
      <c r="J83" s="114"/>
      <c r="K83" s="15">
        <f>R83</f>
        <v>0</v>
      </c>
      <c r="L83" s="114"/>
      <c r="M83" s="281"/>
      <c r="N83" s="114"/>
      <c r="O83" s="114"/>
      <c r="P83" s="114"/>
      <c r="Q83" s="114"/>
      <c r="R83" s="114"/>
      <c r="S83" s="114"/>
    </row>
    <row r="84" spans="2:19" s="21" customFormat="1" ht="15" customHeight="1">
      <c r="B84" s="280" t="s">
        <v>268</v>
      </c>
      <c r="C84" s="296">
        <f>SUM(I84:L84)</f>
        <v>0</v>
      </c>
      <c r="D84" s="296">
        <f>C84-E84</f>
        <v>0</v>
      </c>
      <c r="E84" s="296">
        <f>SUM(P84:S84)</f>
        <v>0</v>
      </c>
      <c r="F84" s="281"/>
      <c r="G84" s="114"/>
      <c r="H84" s="114"/>
      <c r="I84" s="114"/>
      <c r="J84" s="114"/>
      <c r="K84" s="15">
        <f>R84</f>
        <v>0</v>
      </c>
      <c r="L84" s="114"/>
      <c r="M84" s="281"/>
      <c r="N84" s="114"/>
      <c r="O84" s="114"/>
      <c r="P84" s="114"/>
      <c r="Q84" s="114"/>
      <c r="R84" s="114"/>
      <c r="S84" s="114"/>
    </row>
    <row r="85" spans="2:19" ht="15" customHeight="1">
      <c r="B85" s="275" t="s">
        <v>351</v>
      </c>
      <c r="C85" s="295">
        <f>+SUM(C86:C92)</f>
        <v>0</v>
      </c>
      <c r="D85" s="295">
        <f>+SUM(D86:D92)</f>
        <v>0</v>
      </c>
      <c r="E85" s="295">
        <f>+SUM(E86:E92)</f>
        <v>0</v>
      </c>
      <c r="F85" s="271"/>
      <c r="G85" s="295">
        <f t="shared" ref="G85:L85" si="55">+SUM(G86:G92)</f>
        <v>0</v>
      </c>
      <c r="H85" s="295">
        <f t="shared" si="55"/>
        <v>0</v>
      </c>
      <c r="I85" s="295">
        <f t="shared" si="55"/>
        <v>0</v>
      </c>
      <c r="J85" s="295">
        <f t="shared" si="55"/>
        <v>0</v>
      </c>
      <c r="K85" s="295">
        <f t="shared" si="55"/>
        <v>0</v>
      </c>
      <c r="L85" s="295">
        <f t="shared" si="55"/>
        <v>0</v>
      </c>
      <c r="M85" s="271"/>
      <c r="N85" s="295">
        <f t="shared" ref="N85:S85" si="56">+SUM(N86:N92)</f>
        <v>0</v>
      </c>
      <c r="O85" s="295">
        <f t="shared" si="56"/>
        <v>0</v>
      </c>
      <c r="P85" s="295">
        <f t="shared" si="56"/>
        <v>0</v>
      </c>
      <c r="Q85" s="295">
        <f t="shared" si="56"/>
        <v>0</v>
      </c>
      <c r="R85" s="295">
        <f t="shared" si="56"/>
        <v>0</v>
      </c>
      <c r="S85" s="295">
        <f t="shared" si="56"/>
        <v>0</v>
      </c>
    </row>
    <row r="86" spans="2:19" ht="15" customHeight="1">
      <c r="B86" s="276" t="s">
        <v>225</v>
      </c>
      <c r="C86" s="295">
        <f t="shared" ref="C86:C91" si="57">SUM(I86:L86)</f>
        <v>0</v>
      </c>
      <c r="D86" s="295">
        <f t="shared" ref="D86:D91" si="58">C86-E86</f>
        <v>0</v>
      </c>
      <c r="E86" s="295">
        <f t="shared" ref="E86:E91" si="59">SUM(P86:S86)</f>
        <v>0</v>
      </c>
      <c r="F86" s="271"/>
      <c r="G86" s="114"/>
      <c r="H86" s="114"/>
      <c r="I86" s="114"/>
      <c r="J86" s="114"/>
      <c r="K86" s="15">
        <f t="shared" ref="K86:K91" si="60">R86</f>
        <v>0</v>
      </c>
      <c r="L86" s="114"/>
      <c r="M86" s="271"/>
      <c r="N86" s="114"/>
      <c r="O86" s="114"/>
      <c r="P86" s="114"/>
      <c r="Q86" s="114"/>
      <c r="R86" s="114"/>
      <c r="S86" s="114"/>
    </row>
    <row r="87" spans="2:19" ht="15" customHeight="1">
      <c r="B87" s="276" t="s">
        <v>228</v>
      </c>
      <c r="C87" s="295">
        <f t="shared" si="57"/>
        <v>0</v>
      </c>
      <c r="D87" s="295">
        <f t="shared" si="58"/>
        <v>0</v>
      </c>
      <c r="E87" s="295">
        <f t="shared" si="59"/>
        <v>0</v>
      </c>
      <c r="F87" s="271"/>
      <c r="G87" s="114"/>
      <c r="H87" s="114"/>
      <c r="I87" s="114"/>
      <c r="J87" s="114"/>
      <c r="K87" s="15">
        <f t="shared" si="60"/>
        <v>0</v>
      </c>
      <c r="L87" s="114"/>
      <c r="M87" s="271"/>
      <c r="N87" s="114"/>
      <c r="O87" s="114"/>
      <c r="P87" s="114"/>
      <c r="Q87" s="114"/>
      <c r="R87" s="114"/>
      <c r="S87" s="114"/>
    </row>
    <row r="88" spans="2:19" ht="15" customHeight="1">
      <c r="B88" s="276" t="s">
        <v>295</v>
      </c>
      <c r="C88" s="295">
        <f t="shared" si="57"/>
        <v>0</v>
      </c>
      <c r="D88" s="295">
        <f t="shared" si="58"/>
        <v>0</v>
      </c>
      <c r="E88" s="295">
        <f t="shared" si="59"/>
        <v>0</v>
      </c>
      <c r="F88" s="271"/>
      <c r="G88" s="114"/>
      <c r="H88" s="114"/>
      <c r="I88" s="114"/>
      <c r="J88" s="114"/>
      <c r="K88" s="15">
        <f t="shared" si="60"/>
        <v>0</v>
      </c>
      <c r="L88" s="114"/>
      <c r="M88" s="271"/>
      <c r="N88" s="114"/>
      <c r="O88" s="114"/>
      <c r="P88" s="114"/>
      <c r="Q88" s="114"/>
      <c r="R88" s="114"/>
      <c r="S88" s="114"/>
    </row>
    <row r="89" spans="2:19" ht="15" customHeight="1">
      <c r="B89" s="276" t="s">
        <v>240</v>
      </c>
      <c r="C89" s="295">
        <f t="shared" si="57"/>
        <v>0</v>
      </c>
      <c r="D89" s="295">
        <f t="shared" si="58"/>
        <v>0</v>
      </c>
      <c r="E89" s="295">
        <f t="shared" si="59"/>
        <v>0</v>
      </c>
      <c r="F89" s="271"/>
      <c r="G89" s="114"/>
      <c r="H89" s="114"/>
      <c r="I89" s="114"/>
      <c r="J89" s="114"/>
      <c r="K89" s="15">
        <f t="shared" si="60"/>
        <v>0</v>
      </c>
      <c r="L89" s="114"/>
      <c r="M89" s="271"/>
      <c r="N89" s="114"/>
      <c r="O89" s="114"/>
      <c r="P89" s="114"/>
      <c r="Q89" s="114"/>
      <c r="R89" s="114"/>
      <c r="S89" s="114"/>
    </row>
    <row r="90" spans="2:19" ht="15" customHeight="1">
      <c r="B90" s="276" t="s">
        <v>243</v>
      </c>
      <c r="C90" s="295">
        <f t="shared" si="57"/>
        <v>0</v>
      </c>
      <c r="D90" s="295">
        <f t="shared" si="58"/>
        <v>0</v>
      </c>
      <c r="E90" s="295">
        <f t="shared" si="59"/>
        <v>0</v>
      </c>
      <c r="F90" s="271"/>
      <c r="G90" s="114"/>
      <c r="H90" s="114"/>
      <c r="I90" s="114"/>
      <c r="J90" s="114"/>
      <c r="K90" s="15">
        <f t="shared" si="60"/>
        <v>0</v>
      </c>
      <c r="L90" s="114"/>
      <c r="M90" s="271"/>
      <c r="N90" s="114"/>
      <c r="O90" s="114"/>
      <c r="P90" s="114"/>
      <c r="Q90" s="114"/>
      <c r="R90" s="114"/>
      <c r="S90" s="114"/>
    </row>
    <row r="91" spans="2:19" ht="15" customHeight="1">
      <c r="B91" s="276" t="s">
        <v>251</v>
      </c>
      <c r="C91" s="295">
        <f t="shared" si="57"/>
        <v>0</v>
      </c>
      <c r="D91" s="295">
        <f t="shared" si="58"/>
        <v>0</v>
      </c>
      <c r="E91" s="295">
        <f t="shared" si="59"/>
        <v>0</v>
      </c>
      <c r="F91" s="271"/>
      <c r="G91" s="114"/>
      <c r="H91" s="114"/>
      <c r="I91" s="114"/>
      <c r="J91" s="114"/>
      <c r="K91" s="15">
        <f t="shared" si="60"/>
        <v>0</v>
      </c>
      <c r="L91" s="114"/>
      <c r="M91" s="271"/>
      <c r="N91" s="114"/>
      <c r="O91" s="114"/>
      <c r="P91" s="114"/>
      <c r="Q91" s="114"/>
      <c r="R91" s="114"/>
      <c r="S91" s="114"/>
    </row>
    <row r="92" spans="2:19" s="21" customFormat="1" ht="15" customHeight="1">
      <c r="B92" s="279" t="s">
        <v>259</v>
      </c>
      <c r="C92" s="295">
        <f>+C93+C94+C95</f>
        <v>0</v>
      </c>
      <c r="D92" s="295">
        <f>+D93+D94+D95</f>
        <v>0</v>
      </c>
      <c r="E92" s="295">
        <f>+E93+E94+E95</f>
        <v>0</v>
      </c>
      <c r="F92" s="281"/>
      <c r="G92" s="15">
        <f t="shared" ref="G92:L92" si="61">+G93+G94+G95</f>
        <v>0</v>
      </c>
      <c r="H92" s="15">
        <f t="shared" si="61"/>
        <v>0</v>
      </c>
      <c r="I92" s="15">
        <f t="shared" si="61"/>
        <v>0</v>
      </c>
      <c r="J92" s="15">
        <f t="shared" si="61"/>
        <v>0</v>
      </c>
      <c r="K92" s="15">
        <f t="shared" si="61"/>
        <v>0</v>
      </c>
      <c r="L92" s="15">
        <f t="shared" si="61"/>
        <v>0</v>
      </c>
      <c r="M92" s="281"/>
      <c r="N92" s="15">
        <f t="shared" ref="N92:S92" si="62">+N93+N94+N95</f>
        <v>0</v>
      </c>
      <c r="O92" s="15">
        <f t="shared" si="62"/>
        <v>0</v>
      </c>
      <c r="P92" s="15">
        <f t="shared" si="62"/>
        <v>0</v>
      </c>
      <c r="Q92" s="15">
        <f t="shared" si="62"/>
        <v>0</v>
      </c>
      <c r="R92" s="15">
        <f t="shared" si="62"/>
        <v>0</v>
      </c>
      <c r="S92" s="15">
        <f t="shared" si="62"/>
        <v>0</v>
      </c>
    </row>
    <row r="93" spans="2:19" ht="15" customHeight="1">
      <c r="B93" s="280" t="s">
        <v>384</v>
      </c>
      <c r="C93" s="296">
        <f>SUM(I93:L93)</f>
        <v>0</v>
      </c>
      <c r="D93" s="296">
        <f>C93-E93</f>
        <v>0</v>
      </c>
      <c r="E93" s="296">
        <f>SUM(P93:S93)</f>
        <v>0</v>
      </c>
      <c r="F93" s="281"/>
      <c r="G93" s="114"/>
      <c r="H93" s="114"/>
      <c r="I93" s="114"/>
      <c r="J93" s="114"/>
      <c r="K93" s="15">
        <f>R93</f>
        <v>0</v>
      </c>
      <c r="L93" s="114"/>
      <c r="M93" s="281"/>
      <c r="N93" s="114"/>
      <c r="O93" s="114"/>
      <c r="P93" s="114"/>
      <c r="Q93" s="114"/>
      <c r="R93" s="114"/>
      <c r="S93" s="114"/>
    </row>
    <row r="94" spans="2:19" ht="15" customHeight="1">
      <c r="B94" s="280" t="s">
        <v>385</v>
      </c>
      <c r="C94" s="296">
        <f>SUM(I94:L94)</f>
        <v>0</v>
      </c>
      <c r="D94" s="296">
        <f>C94-E94</f>
        <v>0</v>
      </c>
      <c r="E94" s="296">
        <f>SUM(P94:S94)</f>
        <v>0</v>
      </c>
      <c r="F94" s="281"/>
      <c r="G94" s="114"/>
      <c r="H94" s="114"/>
      <c r="I94" s="114"/>
      <c r="J94" s="114"/>
      <c r="K94" s="15">
        <f>R94</f>
        <v>0</v>
      </c>
      <c r="L94" s="114"/>
      <c r="M94" s="281"/>
      <c r="N94" s="114"/>
      <c r="O94" s="114"/>
      <c r="P94" s="114"/>
      <c r="Q94" s="114"/>
      <c r="R94" s="114"/>
      <c r="S94" s="114"/>
    </row>
    <row r="95" spans="2:19" ht="15" customHeight="1">
      <c r="B95" s="280" t="s">
        <v>268</v>
      </c>
      <c r="C95" s="296">
        <f>SUM(I95:L95)</f>
        <v>0</v>
      </c>
      <c r="D95" s="296">
        <f>C95-E95</f>
        <v>0</v>
      </c>
      <c r="E95" s="296">
        <f>SUM(P95:S95)</f>
        <v>0</v>
      </c>
      <c r="F95" s="281"/>
      <c r="G95" s="114"/>
      <c r="H95" s="114"/>
      <c r="I95" s="114"/>
      <c r="J95" s="114"/>
      <c r="K95" s="15">
        <f>R95</f>
        <v>0</v>
      </c>
      <c r="L95" s="114"/>
      <c r="M95" s="281"/>
      <c r="N95" s="114"/>
      <c r="O95" s="114"/>
      <c r="P95" s="114"/>
      <c r="Q95" s="114"/>
      <c r="R95" s="114"/>
      <c r="S95" s="114"/>
    </row>
    <row r="96" spans="2:19" ht="15" customHeight="1">
      <c r="B96" s="275" t="s">
        <v>366</v>
      </c>
      <c r="C96" s="295">
        <f>+SUM(C97:C99,C103:C106)</f>
        <v>0</v>
      </c>
      <c r="D96" s="295">
        <f>+SUM(D97:D99,D103:D106)</f>
        <v>0</v>
      </c>
      <c r="E96" s="295">
        <f>+SUM(E97:E99,E103:E106)</f>
        <v>0</v>
      </c>
      <c r="F96" s="271"/>
      <c r="G96" s="15">
        <f t="shared" ref="G96:L96" si="63">+SUM(G97:G99,G103:G106)</f>
        <v>0</v>
      </c>
      <c r="H96" s="15">
        <f t="shared" si="63"/>
        <v>0</v>
      </c>
      <c r="I96" s="15">
        <f t="shared" si="63"/>
        <v>0</v>
      </c>
      <c r="J96" s="15">
        <f t="shared" si="63"/>
        <v>0</v>
      </c>
      <c r="K96" s="15">
        <f t="shared" si="63"/>
        <v>0</v>
      </c>
      <c r="L96" s="15">
        <f t="shared" si="63"/>
        <v>0</v>
      </c>
      <c r="M96" s="271"/>
      <c r="N96" s="15">
        <f t="shared" ref="N96:S96" si="64">+SUM(N97:N99,N103:N106)</f>
        <v>0</v>
      </c>
      <c r="O96" s="15">
        <f t="shared" si="64"/>
        <v>0</v>
      </c>
      <c r="P96" s="15">
        <f t="shared" si="64"/>
        <v>0</v>
      </c>
      <c r="Q96" s="15">
        <f t="shared" si="64"/>
        <v>0</v>
      </c>
      <c r="R96" s="15">
        <f t="shared" si="64"/>
        <v>0</v>
      </c>
      <c r="S96" s="15">
        <f t="shared" si="64"/>
        <v>0</v>
      </c>
    </row>
    <row r="97" spans="2:19" ht="15" customHeight="1">
      <c r="B97" s="276" t="s">
        <v>225</v>
      </c>
      <c r="C97" s="295">
        <f>SUM(I97:L97)</f>
        <v>0</v>
      </c>
      <c r="D97" s="295">
        <f>C97-E97</f>
        <v>0</v>
      </c>
      <c r="E97" s="295">
        <f>SUM(P97:S97)</f>
        <v>0</v>
      </c>
      <c r="F97" s="271"/>
      <c r="G97" s="114"/>
      <c r="H97" s="114"/>
      <c r="I97" s="114"/>
      <c r="J97" s="114"/>
      <c r="K97" s="15">
        <f>R97</f>
        <v>0</v>
      </c>
      <c r="L97" s="114"/>
      <c r="M97" s="271"/>
      <c r="N97" s="114"/>
      <c r="O97" s="114"/>
      <c r="P97" s="114"/>
      <c r="Q97" s="114"/>
      <c r="R97" s="114"/>
      <c r="S97" s="114"/>
    </row>
    <row r="98" spans="2:19" ht="15" customHeight="1">
      <c r="B98" s="276" t="s">
        <v>228</v>
      </c>
      <c r="C98" s="295">
        <f>SUM(I98:L98)</f>
        <v>0</v>
      </c>
      <c r="D98" s="295">
        <f>C98-E98</f>
        <v>0</v>
      </c>
      <c r="E98" s="295">
        <f>SUM(P98:S98)</f>
        <v>0</v>
      </c>
      <c r="F98" s="271"/>
      <c r="G98" s="114"/>
      <c r="H98" s="114"/>
      <c r="I98" s="114"/>
      <c r="J98" s="114"/>
      <c r="K98" s="15">
        <f>R98</f>
        <v>0</v>
      </c>
      <c r="L98" s="114"/>
      <c r="M98" s="271"/>
      <c r="N98" s="114"/>
      <c r="O98" s="114"/>
      <c r="P98" s="114"/>
      <c r="Q98" s="114"/>
      <c r="R98" s="114"/>
      <c r="S98" s="114"/>
    </row>
    <row r="99" spans="2:19" ht="15" customHeight="1">
      <c r="B99" s="276" t="s">
        <v>295</v>
      </c>
      <c r="C99" s="295">
        <f>SUM(C100:C102)</f>
        <v>0</v>
      </c>
      <c r="D99" s="295">
        <f>SUM(D100:D102)</f>
        <v>0</v>
      </c>
      <c r="E99" s="295">
        <f>SUM(E100:E102)</f>
        <v>0</v>
      </c>
      <c r="F99" s="271"/>
      <c r="G99" s="15">
        <f t="shared" ref="G99:L99" si="65">SUM(G100:G102)</f>
        <v>0</v>
      </c>
      <c r="H99" s="15">
        <f t="shared" si="65"/>
        <v>0</v>
      </c>
      <c r="I99" s="15">
        <f t="shared" si="65"/>
        <v>0</v>
      </c>
      <c r="J99" s="15">
        <f t="shared" si="65"/>
        <v>0</v>
      </c>
      <c r="K99" s="15">
        <f t="shared" si="65"/>
        <v>0</v>
      </c>
      <c r="L99" s="15">
        <f t="shared" si="65"/>
        <v>0</v>
      </c>
      <c r="M99" s="271"/>
      <c r="N99" s="15">
        <f t="shared" ref="N99:S99" si="66">SUM(N100:N102)</f>
        <v>0</v>
      </c>
      <c r="O99" s="15">
        <f t="shared" si="66"/>
        <v>0</v>
      </c>
      <c r="P99" s="15">
        <f t="shared" si="66"/>
        <v>0</v>
      </c>
      <c r="Q99" s="15">
        <f t="shared" si="66"/>
        <v>0</v>
      </c>
      <c r="R99" s="15">
        <f t="shared" si="66"/>
        <v>0</v>
      </c>
      <c r="S99" s="15">
        <f t="shared" si="66"/>
        <v>0</v>
      </c>
    </row>
    <row r="100" spans="2:19" ht="15" customHeight="1">
      <c r="B100" s="283" t="s">
        <v>231</v>
      </c>
      <c r="C100" s="296">
        <f t="shared" ref="C100:C105" si="67">SUM(I100:L100)</f>
        <v>0</v>
      </c>
      <c r="D100" s="296">
        <f t="shared" ref="D100:D105" si="68">C100-E100</f>
        <v>0</v>
      </c>
      <c r="E100" s="296">
        <f t="shared" ref="E100:E105" si="69">SUM(P100:S100)</f>
        <v>0</v>
      </c>
      <c r="F100" s="271"/>
      <c r="G100" s="114"/>
      <c r="H100" s="114"/>
      <c r="I100" s="114"/>
      <c r="J100" s="114"/>
      <c r="K100" s="15">
        <f t="shared" ref="K100:K105" si="70">R100</f>
        <v>0</v>
      </c>
      <c r="L100" s="114"/>
      <c r="M100" s="271"/>
      <c r="N100" s="114"/>
      <c r="O100" s="114"/>
      <c r="P100" s="114"/>
      <c r="Q100" s="114"/>
      <c r="R100" s="114"/>
      <c r="S100" s="114"/>
    </row>
    <row r="101" spans="2:19" ht="15" customHeight="1">
      <c r="B101" s="283" t="s">
        <v>234</v>
      </c>
      <c r="C101" s="296">
        <f t="shared" si="67"/>
        <v>0</v>
      </c>
      <c r="D101" s="296">
        <f t="shared" si="68"/>
        <v>0</v>
      </c>
      <c r="E101" s="296">
        <f t="shared" si="69"/>
        <v>0</v>
      </c>
      <c r="F101" s="271"/>
      <c r="G101" s="114"/>
      <c r="H101" s="114"/>
      <c r="I101" s="114"/>
      <c r="J101" s="114"/>
      <c r="K101" s="15">
        <f t="shared" si="70"/>
        <v>0</v>
      </c>
      <c r="L101" s="114"/>
      <c r="M101" s="271"/>
      <c r="N101" s="114"/>
      <c r="O101" s="114"/>
      <c r="P101" s="114"/>
      <c r="Q101" s="114"/>
      <c r="R101" s="114"/>
      <c r="S101" s="114"/>
    </row>
    <row r="102" spans="2:19" ht="15" customHeight="1">
      <c r="B102" s="283" t="s">
        <v>237</v>
      </c>
      <c r="C102" s="296">
        <f t="shared" si="67"/>
        <v>0</v>
      </c>
      <c r="D102" s="296">
        <f t="shared" si="68"/>
        <v>0</v>
      </c>
      <c r="E102" s="296">
        <f t="shared" si="69"/>
        <v>0</v>
      </c>
      <c r="F102" s="271"/>
      <c r="G102" s="114"/>
      <c r="H102" s="114"/>
      <c r="I102" s="114"/>
      <c r="J102" s="114"/>
      <c r="K102" s="15">
        <f t="shared" si="70"/>
        <v>0</v>
      </c>
      <c r="L102" s="114"/>
      <c r="M102" s="271"/>
      <c r="N102" s="114"/>
      <c r="O102" s="114"/>
      <c r="P102" s="114"/>
      <c r="Q102" s="114"/>
      <c r="R102" s="114"/>
      <c r="S102" s="114"/>
    </row>
    <row r="103" spans="2:19" ht="15" customHeight="1">
      <c r="B103" s="276" t="s">
        <v>240</v>
      </c>
      <c r="C103" s="295">
        <f t="shared" si="67"/>
        <v>0</v>
      </c>
      <c r="D103" s="295">
        <f t="shared" si="68"/>
        <v>0</v>
      </c>
      <c r="E103" s="295">
        <f t="shared" si="69"/>
        <v>0</v>
      </c>
      <c r="F103" s="271"/>
      <c r="G103" s="114"/>
      <c r="H103" s="114"/>
      <c r="I103" s="114"/>
      <c r="J103" s="114"/>
      <c r="K103" s="15">
        <f t="shared" si="70"/>
        <v>0</v>
      </c>
      <c r="L103" s="114"/>
      <c r="M103" s="271"/>
      <c r="N103" s="114"/>
      <c r="O103" s="114"/>
      <c r="P103" s="114"/>
      <c r="Q103" s="114"/>
      <c r="R103" s="114"/>
      <c r="S103" s="114"/>
    </row>
    <row r="104" spans="2:19" ht="15" customHeight="1">
      <c r="B104" s="276" t="s">
        <v>243</v>
      </c>
      <c r="C104" s="295">
        <f t="shared" si="67"/>
        <v>0</v>
      </c>
      <c r="D104" s="295">
        <f t="shared" si="68"/>
        <v>0</v>
      </c>
      <c r="E104" s="295">
        <f t="shared" si="69"/>
        <v>0</v>
      </c>
      <c r="F104" s="271"/>
      <c r="G104" s="114"/>
      <c r="H104" s="114"/>
      <c r="I104" s="114"/>
      <c r="J104" s="114"/>
      <c r="K104" s="15">
        <f t="shared" si="70"/>
        <v>0</v>
      </c>
      <c r="L104" s="114"/>
      <c r="M104" s="271"/>
      <c r="N104" s="114"/>
      <c r="O104" s="114"/>
      <c r="P104" s="114"/>
      <c r="Q104" s="114"/>
      <c r="R104" s="114"/>
      <c r="S104" s="114"/>
    </row>
    <row r="105" spans="2:19" ht="15" customHeight="1">
      <c r="B105" s="276" t="s">
        <v>251</v>
      </c>
      <c r="C105" s="295">
        <f t="shared" si="67"/>
        <v>0</v>
      </c>
      <c r="D105" s="295">
        <f t="shared" si="68"/>
        <v>0</v>
      </c>
      <c r="E105" s="295">
        <f t="shared" si="69"/>
        <v>0</v>
      </c>
      <c r="F105" s="271"/>
      <c r="G105" s="114"/>
      <c r="H105" s="114"/>
      <c r="I105" s="114"/>
      <c r="J105" s="114"/>
      <c r="K105" s="15">
        <f t="shared" si="70"/>
        <v>0</v>
      </c>
      <c r="L105" s="114"/>
      <c r="M105" s="271"/>
      <c r="N105" s="114"/>
      <c r="O105" s="114"/>
      <c r="P105" s="114"/>
      <c r="Q105" s="114"/>
      <c r="R105" s="114"/>
      <c r="S105" s="114"/>
    </row>
    <row r="106" spans="2:19" s="21" customFormat="1" ht="15" customHeight="1">
      <c r="B106" s="279" t="s">
        <v>259</v>
      </c>
      <c r="C106" s="295">
        <f>+C107+C108+C109</f>
        <v>0</v>
      </c>
      <c r="D106" s="295">
        <f>+D107+D108+D109</f>
        <v>0</v>
      </c>
      <c r="E106" s="295">
        <f>+E107+E108+E109</f>
        <v>0</v>
      </c>
      <c r="F106" s="281"/>
      <c r="G106" s="15">
        <f t="shared" ref="G106:L106" si="71">+G107+G108+G109</f>
        <v>0</v>
      </c>
      <c r="H106" s="15">
        <f t="shared" si="71"/>
        <v>0</v>
      </c>
      <c r="I106" s="15">
        <f t="shared" si="71"/>
        <v>0</v>
      </c>
      <c r="J106" s="15">
        <f t="shared" si="71"/>
        <v>0</v>
      </c>
      <c r="K106" s="15">
        <f t="shared" si="71"/>
        <v>0</v>
      </c>
      <c r="L106" s="15">
        <f t="shared" si="71"/>
        <v>0</v>
      </c>
      <c r="M106" s="281"/>
      <c r="N106" s="15">
        <f t="shared" ref="N106:S106" si="72">+N107+N108+N109</f>
        <v>0</v>
      </c>
      <c r="O106" s="15">
        <f t="shared" si="72"/>
        <v>0</v>
      </c>
      <c r="P106" s="15">
        <f t="shared" si="72"/>
        <v>0</v>
      </c>
      <c r="Q106" s="15">
        <f t="shared" si="72"/>
        <v>0</v>
      </c>
      <c r="R106" s="15">
        <f t="shared" si="72"/>
        <v>0</v>
      </c>
      <c r="S106" s="15">
        <f t="shared" si="72"/>
        <v>0</v>
      </c>
    </row>
    <row r="107" spans="2:19" s="21" customFormat="1" ht="15" customHeight="1">
      <c r="B107" s="280" t="s">
        <v>384</v>
      </c>
      <c r="C107" s="296">
        <f>SUM(I107:L107)</f>
        <v>0</v>
      </c>
      <c r="D107" s="296">
        <f>C107-E107</f>
        <v>0</v>
      </c>
      <c r="E107" s="296">
        <f>SUM(P107:S107)</f>
        <v>0</v>
      </c>
      <c r="F107" s="281"/>
      <c r="G107" s="114"/>
      <c r="H107" s="114"/>
      <c r="I107" s="114"/>
      <c r="J107" s="114"/>
      <c r="K107" s="15">
        <f>R107</f>
        <v>0</v>
      </c>
      <c r="L107" s="114"/>
      <c r="M107" s="281"/>
      <c r="N107" s="114"/>
      <c r="O107" s="114"/>
      <c r="P107" s="114"/>
      <c r="Q107" s="114"/>
      <c r="R107" s="114"/>
      <c r="S107" s="114"/>
    </row>
    <row r="108" spans="2:19" s="21" customFormat="1" ht="15" customHeight="1">
      <c r="B108" s="280" t="s">
        <v>385</v>
      </c>
      <c r="C108" s="296">
        <f>SUM(I108:L108)</f>
        <v>0</v>
      </c>
      <c r="D108" s="296">
        <f>C108-E108</f>
        <v>0</v>
      </c>
      <c r="E108" s="296">
        <f>SUM(P108:S108)</f>
        <v>0</v>
      </c>
      <c r="F108" s="281"/>
      <c r="G108" s="114"/>
      <c r="H108" s="114"/>
      <c r="I108" s="114"/>
      <c r="J108" s="114"/>
      <c r="K108" s="15">
        <f>R108</f>
        <v>0</v>
      </c>
      <c r="L108" s="114"/>
      <c r="M108" s="281"/>
      <c r="N108" s="114"/>
      <c r="O108" s="114"/>
      <c r="P108" s="114"/>
      <c r="Q108" s="114"/>
      <c r="R108" s="114"/>
      <c r="S108" s="114"/>
    </row>
    <row r="109" spans="2:19" s="21" customFormat="1" ht="15" customHeight="1">
      <c r="B109" s="280" t="s">
        <v>268</v>
      </c>
      <c r="C109" s="296">
        <f>SUM(I109:L109)</f>
        <v>0</v>
      </c>
      <c r="D109" s="296">
        <f>C109-E109</f>
        <v>0</v>
      </c>
      <c r="E109" s="296">
        <f>SUM(P109:S109)</f>
        <v>0</v>
      </c>
      <c r="F109" s="281"/>
      <c r="G109" s="114"/>
      <c r="H109" s="114"/>
      <c r="I109" s="114"/>
      <c r="J109" s="114"/>
      <c r="K109" s="15">
        <f>R109</f>
        <v>0</v>
      </c>
      <c r="L109" s="114"/>
      <c r="M109" s="281"/>
      <c r="N109" s="114"/>
      <c r="O109" s="114"/>
      <c r="P109" s="114"/>
      <c r="Q109" s="114"/>
      <c r="R109" s="114"/>
      <c r="S109" s="114"/>
    </row>
    <row r="110" spans="2:19" ht="15" customHeight="1">
      <c r="B110" s="275" t="s">
        <v>367</v>
      </c>
      <c r="C110" s="295">
        <f>+SUM(C111:C113,C117:C120)</f>
        <v>0</v>
      </c>
      <c r="D110" s="295">
        <f>+SUM(D111:D113,D117:D120)</f>
        <v>0</v>
      </c>
      <c r="E110" s="295">
        <f>+SUM(E111:E113,E117:E120)</f>
        <v>0</v>
      </c>
      <c r="F110" s="271"/>
      <c r="G110" s="295">
        <f t="shared" ref="G110:L110" si="73">+SUM(G111:G113,G117:G120)</f>
        <v>0</v>
      </c>
      <c r="H110" s="295">
        <f t="shared" si="73"/>
        <v>0</v>
      </c>
      <c r="I110" s="295">
        <f t="shared" si="73"/>
        <v>0</v>
      </c>
      <c r="J110" s="295">
        <f t="shared" si="73"/>
        <v>0</v>
      </c>
      <c r="K110" s="295">
        <f t="shared" si="73"/>
        <v>0</v>
      </c>
      <c r="L110" s="295">
        <f t="shared" si="73"/>
        <v>0</v>
      </c>
      <c r="M110" s="271"/>
      <c r="N110" s="295">
        <f t="shared" ref="N110:S110" si="74">+SUM(N111:N113,N117:N120)</f>
        <v>0</v>
      </c>
      <c r="O110" s="295">
        <f t="shared" si="74"/>
        <v>0</v>
      </c>
      <c r="P110" s="295">
        <f t="shared" si="74"/>
        <v>0</v>
      </c>
      <c r="Q110" s="295">
        <f t="shared" si="74"/>
        <v>0</v>
      </c>
      <c r="R110" s="295">
        <f t="shared" si="74"/>
        <v>0</v>
      </c>
      <c r="S110" s="295">
        <f t="shared" si="74"/>
        <v>0</v>
      </c>
    </row>
    <row r="111" spans="2:19" ht="15" customHeight="1">
      <c r="B111" s="276" t="s">
        <v>225</v>
      </c>
      <c r="C111" s="295">
        <f>SUM(I111:L111)</f>
        <v>0</v>
      </c>
      <c r="D111" s="295">
        <f>C111-E111</f>
        <v>0</v>
      </c>
      <c r="E111" s="295">
        <f>SUM(P111:S111)</f>
        <v>0</v>
      </c>
      <c r="F111" s="271"/>
      <c r="G111" s="114"/>
      <c r="H111" s="114"/>
      <c r="I111" s="114"/>
      <c r="J111" s="114"/>
      <c r="K111" s="15">
        <f>R111</f>
        <v>0</v>
      </c>
      <c r="L111" s="114"/>
      <c r="M111" s="271"/>
      <c r="N111" s="114"/>
      <c r="O111" s="114"/>
      <c r="P111" s="114"/>
      <c r="Q111" s="114"/>
      <c r="R111" s="114"/>
      <c r="S111" s="114"/>
    </row>
    <row r="112" spans="2:19" ht="15" customHeight="1">
      <c r="B112" s="276" t="s">
        <v>228</v>
      </c>
      <c r="C112" s="295">
        <f>SUM(I112:L112)</f>
        <v>0</v>
      </c>
      <c r="D112" s="295">
        <f>C112-E112</f>
        <v>0</v>
      </c>
      <c r="E112" s="295">
        <f>SUM(P112:S112)</f>
        <v>0</v>
      </c>
      <c r="F112" s="271"/>
      <c r="G112" s="114"/>
      <c r="H112" s="114"/>
      <c r="I112" s="114"/>
      <c r="J112" s="114"/>
      <c r="K112" s="15">
        <f>R112</f>
        <v>0</v>
      </c>
      <c r="L112" s="114"/>
      <c r="M112" s="271"/>
      <c r="N112" s="114"/>
      <c r="O112" s="114"/>
      <c r="P112" s="114"/>
      <c r="Q112" s="114"/>
      <c r="R112" s="114"/>
      <c r="S112" s="114"/>
    </row>
    <row r="113" spans="2:19" ht="15" customHeight="1">
      <c r="B113" s="276" t="s">
        <v>295</v>
      </c>
      <c r="C113" s="295">
        <f>SUM(C114:C116)</f>
        <v>0</v>
      </c>
      <c r="D113" s="295">
        <f>SUM(D114:D116)</f>
        <v>0</v>
      </c>
      <c r="E113" s="295">
        <f>SUM(E114:E116)</f>
        <v>0</v>
      </c>
      <c r="F113" s="271"/>
      <c r="G113" s="15">
        <f t="shared" ref="G113:L113" si="75">SUM(G114:G116)</f>
        <v>0</v>
      </c>
      <c r="H113" s="15">
        <f t="shared" si="75"/>
        <v>0</v>
      </c>
      <c r="I113" s="15">
        <f t="shared" si="75"/>
        <v>0</v>
      </c>
      <c r="J113" s="15">
        <f t="shared" si="75"/>
        <v>0</v>
      </c>
      <c r="K113" s="15">
        <f t="shared" si="75"/>
        <v>0</v>
      </c>
      <c r="L113" s="15">
        <f t="shared" si="75"/>
        <v>0</v>
      </c>
      <c r="M113" s="271"/>
      <c r="N113" s="15">
        <f t="shared" ref="N113:S113" si="76">SUM(N114:N116)</f>
        <v>0</v>
      </c>
      <c r="O113" s="15">
        <f t="shared" si="76"/>
        <v>0</v>
      </c>
      <c r="P113" s="15">
        <f t="shared" si="76"/>
        <v>0</v>
      </c>
      <c r="Q113" s="15">
        <f t="shared" si="76"/>
        <v>0</v>
      </c>
      <c r="R113" s="15">
        <f t="shared" si="76"/>
        <v>0</v>
      </c>
      <c r="S113" s="15">
        <f t="shared" si="76"/>
        <v>0</v>
      </c>
    </row>
    <row r="114" spans="2:19" ht="15" customHeight="1">
      <c r="B114" s="283" t="s">
        <v>231</v>
      </c>
      <c r="C114" s="296">
        <f t="shared" ref="C114:C119" si="77">SUM(I114:L114)</f>
        <v>0</v>
      </c>
      <c r="D114" s="296">
        <f t="shared" ref="D114:D119" si="78">C114-E114</f>
        <v>0</v>
      </c>
      <c r="E114" s="296">
        <f t="shared" ref="E114:E119" si="79">SUM(P114:S114)</f>
        <v>0</v>
      </c>
      <c r="F114" s="271"/>
      <c r="G114" s="114"/>
      <c r="H114" s="114"/>
      <c r="I114" s="114"/>
      <c r="J114" s="114"/>
      <c r="K114" s="15">
        <f t="shared" ref="K114:K119" si="80">R114</f>
        <v>0</v>
      </c>
      <c r="L114" s="114"/>
      <c r="M114" s="271"/>
      <c r="N114" s="114"/>
      <c r="O114" s="114"/>
      <c r="P114" s="114"/>
      <c r="Q114" s="114"/>
      <c r="R114" s="114"/>
      <c r="S114" s="114"/>
    </row>
    <row r="115" spans="2:19" ht="15" customHeight="1">
      <c r="B115" s="283" t="s">
        <v>234</v>
      </c>
      <c r="C115" s="296">
        <f t="shared" si="77"/>
        <v>0</v>
      </c>
      <c r="D115" s="296">
        <f t="shared" si="78"/>
        <v>0</v>
      </c>
      <c r="E115" s="296">
        <f t="shared" si="79"/>
        <v>0</v>
      </c>
      <c r="F115" s="271"/>
      <c r="G115" s="114"/>
      <c r="H115" s="114"/>
      <c r="I115" s="114"/>
      <c r="J115" s="114"/>
      <c r="K115" s="15">
        <f t="shared" si="80"/>
        <v>0</v>
      </c>
      <c r="L115" s="114"/>
      <c r="M115" s="271"/>
      <c r="N115" s="114"/>
      <c r="O115" s="114"/>
      <c r="P115" s="114"/>
      <c r="Q115" s="114"/>
      <c r="R115" s="114"/>
      <c r="S115" s="114"/>
    </row>
    <row r="116" spans="2:19" ht="15" customHeight="1">
      <c r="B116" s="283" t="s">
        <v>237</v>
      </c>
      <c r="C116" s="296">
        <f t="shared" si="77"/>
        <v>0</v>
      </c>
      <c r="D116" s="296">
        <f t="shared" si="78"/>
        <v>0</v>
      </c>
      <c r="E116" s="296">
        <f t="shared" si="79"/>
        <v>0</v>
      </c>
      <c r="F116" s="271"/>
      <c r="G116" s="114"/>
      <c r="H116" s="114"/>
      <c r="I116" s="114"/>
      <c r="J116" s="114"/>
      <c r="K116" s="15">
        <f t="shared" si="80"/>
        <v>0</v>
      </c>
      <c r="L116" s="114"/>
      <c r="M116" s="271"/>
      <c r="N116" s="114"/>
      <c r="O116" s="114"/>
      <c r="P116" s="114"/>
      <c r="Q116" s="114"/>
      <c r="R116" s="114"/>
      <c r="S116" s="114"/>
    </row>
    <row r="117" spans="2:19" ht="15" customHeight="1">
      <c r="B117" s="276" t="s">
        <v>240</v>
      </c>
      <c r="C117" s="295">
        <f t="shared" si="77"/>
        <v>0</v>
      </c>
      <c r="D117" s="295">
        <f t="shared" si="78"/>
        <v>0</v>
      </c>
      <c r="E117" s="295">
        <f t="shared" si="79"/>
        <v>0</v>
      </c>
      <c r="F117" s="271"/>
      <c r="G117" s="114"/>
      <c r="H117" s="114"/>
      <c r="I117" s="114"/>
      <c r="J117" s="114"/>
      <c r="K117" s="15">
        <f t="shared" si="80"/>
        <v>0</v>
      </c>
      <c r="L117" s="114"/>
      <c r="M117" s="271"/>
      <c r="N117" s="114"/>
      <c r="O117" s="114"/>
      <c r="P117" s="114"/>
      <c r="Q117" s="114"/>
      <c r="R117" s="114"/>
      <c r="S117" s="114"/>
    </row>
    <row r="118" spans="2:19" ht="15" customHeight="1">
      <c r="B118" s="276" t="s">
        <v>243</v>
      </c>
      <c r="C118" s="295">
        <f t="shared" si="77"/>
        <v>0</v>
      </c>
      <c r="D118" s="295">
        <f t="shared" si="78"/>
        <v>0</v>
      </c>
      <c r="E118" s="295">
        <f t="shared" si="79"/>
        <v>0</v>
      </c>
      <c r="F118" s="271"/>
      <c r="G118" s="114"/>
      <c r="H118" s="114"/>
      <c r="I118" s="114"/>
      <c r="J118" s="114"/>
      <c r="K118" s="15">
        <f t="shared" si="80"/>
        <v>0</v>
      </c>
      <c r="L118" s="114"/>
      <c r="M118" s="271"/>
      <c r="N118" s="114"/>
      <c r="O118" s="114"/>
      <c r="P118" s="114"/>
      <c r="Q118" s="114"/>
      <c r="R118" s="114"/>
      <c r="S118" s="114"/>
    </row>
    <row r="119" spans="2:19" ht="15" customHeight="1">
      <c r="B119" s="276" t="s">
        <v>251</v>
      </c>
      <c r="C119" s="295">
        <f t="shared" si="77"/>
        <v>0</v>
      </c>
      <c r="D119" s="295">
        <f t="shared" si="78"/>
        <v>0</v>
      </c>
      <c r="E119" s="295">
        <f t="shared" si="79"/>
        <v>0</v>
      </c>
      <c r="F119" s="271"/>
      <c r="G119" s="114"/>
      <c r="H119" s="114"/>
      <c r="I119" s="114"/>
      <c r="J119" s="114"/>
      <c r="K119" s="15">
        <f t="shared" si="80"/>
        <v>0</v>
      </c>
      <c r="L119" s="114"/>
      <c r="M119" s="271"/>
      <c r="N119" s="114"/>
      <c r="O119" s="114"/>
      <c r="P119" s="114"/>
      <c r="Q119" s="114"/>
      <c r="R119" s="114"/>
      <c r="S119" s="114"/>
    </row>
    <row r="120" spans="2:19" s="21" customFormat="1" ht="15" customHeight="1">
      <c r="B120" s="279" t="s">
        <v>259</v>
      </c>
      <c r="C120" s="295">
        <f>+C121+C122+C123</f>
        <v>0</v>
      </c>
      <c r="D120" s="295">
        <f>+D121+D122+D123</f>
        <v>0</v>
      </c>
      <c r="E120" s="295">
        <f>+E121+E122+E123</f>
        <v>0</v>
      </c>
      <c r="F120" s="281"/>
      <c r="G120" s="15">
        <f t="shared" ref="G120:L120" si="81">+G121+G122+G123</f>
        <v>0</v>
      </c>
      <c r="H120" s="15">
        <f t="shared" si="81"/>
        <v>0</v>
      </c>
      <c r="I120" s="15">
        <f t="shared" si="81"/>
        <v>0</v>
      </c>
      <c r="J120" s="15">
        <f t="shared" si="81"/>
        <v>0</v>
      </c>
      <c r="K120" s="15">
        <f t="shared" si="81"/>
        <v>0</v>
      </c>
      <c r="L120" s="15">
        <f t="shared" si="81"/>
        <v>0</v>
      </c>
      <c r="M120" s="281"/>
      <c r="N120" s="15">
        <f t="shared" ref="N120:S120" si="82">+N121+N122+N123</f>
        <v>0</v>
      </c>
      <c r="O120" s="15">
        <f t="shared" si="82"/>
        <v>0</v>
      </c>
      <c r="P120" s="15">
        <f t="shared" si="82"/>
        <v>0</v>
      </c>
      <c r="Q120" s="15">
        <f t="shared" si="82"/>
        <v>0</v>
      </c>
      <c r="R120" s="15">
        <f t="shared" si="82"/>
        <v>0</v>
      </c>
      <c r="S120" s="15">
        <f t="shared" si="82"/>
        <v>0</v>
      </c>
    </row>
    <row r="121" spans="2:19" ht="15" customHeight="1">
      <c r="B121" s="280" t="s">
        <v>384</v>
      </c>
      <c r="C121" s="296">
        <f>SUM(I121:L121)</f>
        <v>0</v>
      </c>
      <c r="D121" s="296">
        <f>C121-E121</f>
        <v>0</v>
      </c>
      <c r="E121" s="296">
        <f>SUM(P121:S121)</f>
        <v>0</v>
      </c>
      <c r="F121" s="281"/>
      <c r="G121" s="114"/>
      <c r="H121" s="114"/>
      <c r="I121" s="114"/>
      <c r="J121" s="114"/>
      <c r="K121" s="15">
        <f>R121</f>
        <v>0</v>
      </c>
      <c r="L121" s="114"/>
      <c r="M121" s="281"/>
      <c r="N121" s="114"/>
      <c r="O121" s="114"/>
      <c r="P121" s="114"/>
      <c r="Q121" s="114"/>
      <c r="R121" s="114"/>
      <c r="S121" s="114"/>
    </row>
    <row r="122" spans="2:19" ht="15" customHeight="1">
      <c r="B122" s="280" t="s">
        <v>385</v>
      </c>
      <c r="C122" s="296">
        <f>SUM(I122:L122)</f>
        <v>0</v>
      </c>
      <c r="D122" s="296">
        <f>C122-E122</f>
        <v>0</v>
      </c>
      <c r="E122" s="296">
        <f>SUM(P122:S122)</f>
        <v>0</v>
      </c>
      <c r="F122" s="281"/>
      <c r="G122" s="114"/>
      <c r="H122" s="114"/>
      <c r="I122" s="114"/>
      <c r="J122" s="114"/>
      <c r="K122" s="15">
        <f>R122</f>
        <v>0</v>
      </c>
      <c r="L122" s="114"/>
      <c r="M122" s="281"/>
      <c r="N122" s="114"/>
      <c r="O122" s="114"/>
      <c r="P122" s="114"/>
      <c r="Q122" s="114"/>
      <c r="R122" s="114"/>
      <c r="S122" s="114"/>
    </row>
    <row r="123" spans="2:19" ht="15" customHeight="1">
      <c r="B123" s="280" t="s">
        <v>268</v>
      </c>
      <c r="C123" s="296">
        <f>SUM(I123:L123)</f>
        <v>0</v>
      </c>
      <c r="D123" s="296">
        <f>C123-E123</f>
        <v>0</v>
      </c>
      <c r="E123" s="296">
        <f>SUM(P123:S123)</f>
        <v>0</v>
      </c>
      <c r="F123" s="281"/>
      <c r="G123" s="114"/>
      <c r="H123" s="114"/>
      <c r="I123" s="114"/>
      <c r="J123" s="114"/>
      <c r="K123" s="15">
        <f>R123</f>
        <v>0</v>
      </c>
      <c r="L123" s="114"/>
      <c r="M123" s="281"/>
      <c r="N123" s="114"/>
      <c r="O123" s="114"/>
      <c r="P123" s="114"/>
      <c r="Q123" s="114"/>
      <c r="R123" s="114"/>
      <c r="S123" s="114"/>
    </row>
    <row r="124" spans="2:19" ht="15" customHeight="1">
      <c r="B124" s="275" t="s">
        <v>368</v>
      </c>
      <c r="C124" s="295">
        <f>+SUM(C125:C131)</f>
        <v>0</v>
      </c>
      <c r="D124" s="295">
        <f>+SUM(D125:D131)</f>
        <v>0</v>
      </c>
      <c r="E124" s="295">
        <f>+SUM(E125:E131)</f>
        <v>0</v>
      </c>
      <c r="F124" s="271"/>
      <c r="G124" s="15">
        <f t="shared" ref="G124:L124" si="83">+SUM(G125:G131)</f>
        <v>0</v>
      </c>
      <c r="H124" s="15">
        <f t="shared" si="83"/>
        <v>0</v>
      </c>
      <c r="I124" s="15">
        <f t="shared" si="83"/>
        <v>0</v>
      </c>
      <c r="J124" s="15">
        <f t="shared" si="83"/>
        <v>0</v>
      </c>
      <c r="K124" s="15">
        <f t="shared" si="83"/>
        <v>0</v>
      </c>
      <c r="L124" s="15">
        <f t="shared" si="83"/>
        <v>0</v>
      </c>
      <c r="M124" s="271"/>
      <c r="N124" s="15">
        <f t="shared" ref="N124:S124" si="84">+SUM(N125:N131)</f>
        <v>0</v>
      </c>
      <c r="O124" s="15">
        <f t="shared" si="84"/>
        <v>0</v>
      </c>
      <c r="P124" s="15">
        <f t="shared" si="84"/>
        <v>0</v>
      </c>
      <c r="Q124" s="15">
        <f t="shared" si="84"/>
        <v>0</v>
      </c>
      <c r="R124" s="15">
        <f t="shared" si="84"/>
        <v>0</v>
      </c>
      <c r="S124" s="15">
        <f t="shared" si="84"/>
        <v>0</v>
      </c>
    </row>
    <row r="125" spans="2:19" ht="15" customHeight="1">
      <c r="B125" s="276" t="s">
        <v>225</v>
      </c>
      <c r="C125" s="295">
        <f t="shared" ref="C125:C130" si="85">SUM(I125:L125)</f>
        <v>0</v>
      </c>
      <c r="D125" s="295">
        <f t="shared" ref="D125:D130" si="86">C125-E125</f>
        <v>0</v>
      </c>
      <c r="E125" s="295">
        <f t="shared" ref="E125:E130" si="87">SUM(P125:S125)</f>
        <v>0</v>
      </c>
      <c r="F125" s="271"/>
      <c r="G125" s="114"/>
      <c r="H125" s="114"/>
      <c r="I125" s="114"/>
      <c r="J125" s="114"/>
      <c r="K125" s="15">
        <f t="shared" ref="K125:K130" si="88">R125</f>
        <v>0</v>
      </c>
      <c r="L125" s="114"/>
      <c r="M125" s="271"/>
      <c r="N125" s="114"/>
      <c r="O125" s="114"/>
      <c r="P125" s="114"/>
      <c r="Q125" s="114"/>
      <c r="R125" s="114"/>
      <c r="S125" s="114"/>
    </row>
    <row r="126" spans="2:19" ht="15" customHeight="1">
      <c r="B126" s="276" t="s">
        <v>228</v>
      </c>
      <c r="C126" s="295">
        <f t="shared" si="85"/>
        <v>0</v>
      </c>
      <c r="D126" s="295">
        <f t="shared" si="86"/>
        <v>0</v>
      </c>
      <c r="E126" s="295">
        <f t="shared" si="87"/>
        <v>0</v>
      </c>
      <c r="F126" s="271"/>
      <c r="G126" s="114"/>
      <c r="H126" s="114"/>
      <c r="I126" s="114"/>
      <c r="J126" s="114"/>
      <c r="K126" s="15">
        <f t="shared" si="88"/>
        <v>0</v>
      </c>
      <c r="L126" s="114"/>
      <c r="M126" s="271"/>
      <c r="N126" s="114"/>
      <c r="O126" s="114"/>
      <c r="P126" s="114"/>
      <c r="Q126" s="114"/>
      <c r="R126" s="114"/>
      <c r="S126" s="114"/>
    </row>
    <row r="127" spans="2:19" ht="15" customHeight="1">
      <c r="B127" s="276" t="s">
        <v>295</v>
      </c>
      <c r="C127" s="295">
        <f t="shared" si="85"/>
        <v>0</v>
      </c>
      <c r="D127" s="295">
        <f t="shared" si="86"/>
        <v>0</v>
      </c>
      <c r="E127" s="295">
        <f t="shared" si="87"/>
        <v>0</v>
      </c>
      <c r="F127" s="271"/>
      <c r="G127" s="114"/>
      <c r="H127" s="114"/>
      <c r="I127" s="114"/>
      <c r="J127" s="114"/>
      <c r="K127" s="15">
        <f t="shared" si="88"/>
        <v>0</v>
      </c>
      <c r="L127" s="114"/>
      <c r="M127" s="271"/>
      <c r="N127" s="114"/>
      <c r="O127" s="114"/>
      <c r="P127" s="114"/>
      <c r="Q127" s="114"/>
      <c r="R127" s="114"/>
      <c r="S127" s="114"/>
    </row>
    <row r="128" spans="2:19" ht="15" customHeight="1">
      <c r="B128" s="276" t="s">
        <v>240</v>
      </c>
      <c r="C128" s="295">
        <f t="shared" si="85"/>
        <v>0</v>
      </c>
      <c r="D128" s="295">
        <f t="shared" si="86"/>
        <v>0</v>
      </c>
      <c r="E128" s="295">
        <f t="shared" si="87"/>
        <v>0</v>
      </c>
      <c r="F128" s="271"/>
      <c r="G128" s="114"/>
      <c r="H128" s="114"/>
      <c r="I128" s="114"/>
      <c r="J128" s="114"/>
      <c r="K128" s="15">
        <f t="shared" si="88"/>
        <v>0</v>
      </c>
      <c r="L128" s="114"/>
      <c r="M128" s="271"/>
      <c r="N128" s="114"/>
      <c r="O128" s="114"/>
      <c r="P128" s="114"/>
      <c r="Q128" s="114"/>
      <c r="R128" s="114"/>
      <c r="S128" s="114"/>
    </row>
    <row r="129" spans="2:19" ht="15" customHeight="1">
      <c r="B129" s="276" t="s">
        <v>243</v>
      </c>
      <c r="C129" s="295">
        <f t="shared" si="85"/>
        <v>0</v>
      </c>
      <c r="D129" s="295">
        <f t="shared" si="86"/>
        <v>0</v>
      </c>
      <c r="E129" s="295">
        <f t="shared" si="87"/>
        <v>0</v>
      </c>
      <c r="F129" s="271"/>
      <c r="G129" s="114"/>
      <c r="H129" s="114"/>
      <c r="I129" s="114"/>
      <c r="J129" s="114"/>
      <c r="K129" s="15">
        <f t="shared" si="88"/>
        <v>0</v>
      </c>
      <c r="L129" s="114"/>
      <c r="M129" s="271"/>
      <c r="N129" s="114"/>
      <c r="O129" s="114"/>
      <c r="P129" s="114"/>
      <c r="Q129" s="114"/>
      <c r="R129" s="114"/>
      <c r="S129" s="114"/>
    </row>
    <row r="130" spans="2:19" ht="15" customHeight="1">
      <c r="B130" s="276" t="s">
        <v>251</v>
      </c>
      <c r="C130" s="295">
        <f t="shared" si="85"/>
        <v>0</v>
      </c>
      <c r="D130" s="295">
        <f t="shared" si="86"/>
        <v>0</v>
      </c>
      <c r="E130" s="295">
        <f t="shared" si="87"/>
        <v>0</v>
      </c>
      <c r="F130" s="271"/>
      <c r="G130" s="114"/>
      <c r="H130" s="114"/>
      <c r="I130" s="114"/>
      <c r="J130" s="114"/>
      <c r="K130" s="15">
        <f t="shared" si="88"/>
        <v>0</v>
      </c>
      <c r="L130" s="114"/>
      <c r="M130" s="271"/>
      <c r="N130" s="114"/>
      <c r="O130" s="114"/>
      <c r="P130" s="114"/>
      <c r="Q130" s="114"/>
      <c r="R130" s="114"/>
      <c r="S130" s="114"/>
    </row>
    <row r="131" spans="2:19" ht="15" customHeight="1">
      <c r="B131" s="279" t="s">
        <v>259</v>
      </c>
      <c r="C131" s="295">
        <f>+C132+C133+C134</f>
        <v>0</v>
      </c>
      <c r="D131" s="295">
        <f>+D132+D133+D134</f>
        <v>0</v>
      </c>
      <c r="E131" s="295">
        <f>+E132+E133+E134</f>
        <v>0</v>
      </c>
      <c r="F131" s="281"/>
      <c r="G131" s="295">
        <f t="shared" ref="G131:L131" si="89">+G132+G133+G134</f>
        <v>0</v>
      </c>
      <c r="H131" s="295">
        <f t="shared" si="89"/>
        <v>0</v>
      </c>
      <c r="I131" s="295">
        <f t="shared" si="89"/>
        <v>0</v>
      </c>
      <c r="J131" s="295">
        <f t="shared" si="89"/>
        <v>0</v>
      </c>
      <c r="K131" s="15">
        <f t="shared" si="89"/>
        <v>0</v>
      </c>
      <c r="L131" s="295">
        <f t="shared" si="89"/>
        <v>0</v>
      </c>
      <c r="M131" s="281"/>
      <c r="N131" s="295">
        <f t="shared" ref="N131:S131" si="90">+N132+N133+N134</f>
        <v>0</v>
      </c>
      <c r="O131" s="295">
        <f t="shared" si="90"/>
        <v>0</v>
      </c>
      <c r="P131" s="295">
        <f t="shared" si="90"/>
        <v>0</v>
      </c>
      <c r="Q131" s="295">
        <f t="shared" si="90"/>
        <v>0</v>
      </c>
      <c r="R131" s="295">
        <f t="shared" si="90"/>
        <v>0</v>
      </c>
      <c r="S131" s="295">
        <f t="shared" si="90"/>
        <v>0</v>
      </c>
    </row>
    <row r="132" spans="2:19" ht="15" customHeight="1">
      <c r="B132" s="280" t="s">
        <v>384</v>
      </c>
      <c r="C132" s="296">
        <f>SUM(I132:L132)</f>
        <v>0</v>
      </c>
      <c r="D132" s="296">
        <f>C132-E132</f>
        <v>0</v>
      </c>
      <c r="E132" s="296">
        <f>SUM(P132:S132)</f>
        <v>0</v>
      </c>
      <c r="F132" s="281"/>
      <c r="G132" s="114"/>
      <c r="H132" s="114"/>
      <c r="I132" s="114"/>
      <c r="J132" s="114"/>
      <c r="K132" s="15">
        <f>R132</f>
        <v>0</v>
      </c>
      <c r="L132" s="114"/>
      <c r="M132" s="281"/>
      <c r="N132" s="114"/>
      <c r="O132" s="114"/>
      <c r="P132" s="114"/>
      <c r="Q132" s="114"/>
      <c r="R132" s="114"/>
      <c r="S132" s="114"/>
    </row>
    <row r="133" spans="2:19" ht="15" customHeight="1">
      <c r="B133" s="280" t="s">
        <v>385</v>
      </c>
      <c r="C133" s="296">
        <f>SUM(I133:L133)</f>
        <v>0</v>
      </c>
      <c r="D133" s="296">
        <f>C133-E133</f>
        <v>0</v>
      </c>
      <c r="E133" s="296">
        <f>SUM(P133:S133)</f>
        <v>0</v>
      </c>
      <c r="F133" s="281"/>
      <c r="G133" s="114"/>
      <c r="H133" s="114"/>
      <c r="I133" s="114"/>
      <c r="J133" s="114"/>
      <c r="K133" s="15">
        <f>R133</f>
        <v>0</v>
      </c>
      <c r="L133" s="114"/>
      <c r="M133" s="281"/>
      <c r="N133" s="114"/>
      <c r="O133" s="114"/>
      <c r="P133" s="114"/>
      <c r="Q133" s="114"/>
      <c r="R133" s="114"/>
      <c r="S133" s="114"/>
    </row>
    <row r="134" spans="2:19" ht="15" customHeight="1">
      <c r="B134" s="280" t="s">
        <v>268</v>
      </c>
      <c r="C134" s="296">
        <f>SUM(I134:L134)</f>
        <v>0</v>
      </c>
      <c r="D134" s="296">
        <f>C134-E134</f>
        <v>0</v>
      </c>
      <c r="E134" s="296">
        <f>SUM(P134:S134)</f>
        <v>0</v>
      </c>
      <c r="F134" s="281"/>
      <c r="G134" s="114"/>
      <c r="H134" s="114"/>
      <c r="I134" s="114"/>
      <c r="J134" s="114"/>
      <c r="K134" s="15">
        <f>R134</f>
        <v>0</v>
      </c>
      <c r="L134" s="114"/>
      <c r="M134" s="281"/>
      <c r="N134" s="114"/>
      <c r="O134" s="114"/>
      <c r="P134" s="114"/>
      <c r="Q134" s="114"/>
      <c r="R134" s="114"/>
      <c r="S134" s="114"/>
    </row>
    <row r="135" spans="2:19" ht="15" customHeight="1">
      <c r="B135" s="275" t="s">
        <v>369</v>
      </c>
      <c r="C135" s="295">
        <f>+SUM(C136:C142)</f>
        <v>0</v>
      </c>
      <c r="D135" s="295">
        <f>+SUM(D136:D142)</f>
        <v>0</v>
      </c>
      <c r="E135" s="295">
        <f>+SUM(E136:E142)</f>
        <v>0</v>
      </c>
      <c r="F135" s="271"/>
      <c r="G135" s="295">
        <f t="shared" ref="G135:L135" si="91">+SUM(G136:G142)</f>
        <v>0</v>
      </c>
      <c r="H135" s="295">
        <f t="shared" si="91"/>
        <v>0</v>
      </c>
      <c r="I135" s="295">
        <f t="shared" si="91"/>
        <v>0</v>
      </c>
      <c r="J135" s="295">
        <f t="shared" si="91"/>
        <v>0</v>
      </c>
      <c r="K135" s="295">
        <f t="shared" si="91"/>
        <v>0</v>
      </c>
      <c r="L135" s="295">
        <f t="shared" si="91"/>
        <v>0</v>
      </c>
      <c r="M135" s="271"/>
      <c r="N135" s="295">
        <f t="shared" ref="N135:S135" si="92">+SUM(N136:N142)</f>
        <v>0</v>
      </c>
      <c r="O135" s="295">
        <f t="shared" si="92"/>
        <v>0</v>
      </c>
      <c r="P135" s="295">
        <f t="shared" si="92"/>
        <v>0</v>
      </c>
      <c r="Q135" s="295">
        <f t="shared" si="92"/>
        <v>0</v>
      </c>
      <c r="R135" s="295">
        <f t="shared" si="92"/>
        <v>0</v>
      </c>
      <c r="S135" s="295">
        <f t="shared" si="92"/>
        <v>0</v>
      </c>
    </row>
    <row r="136" spans="2:19" ht="15" customHeight="1">
      <c r="B136" s="276" t="s">
        <v>225</v>
      </c>
      <c r="C136" s="295">
        <f t="shared" ref="C136:C141" si="93">SUM(I136:L136)</f>
        <v>0</v>
      </c>
      <c r="D136" s="295">
        <f t="shared" ref="D136:D141" si="94">C136-E136</f>
        <v>0</v>
      </c>
      <c r="E136" s="295">
        <f t="shared" ref="E136:E141" si="95">SUM(P136:S136)</f>
        <v>0</v>
      </c>
      <c r="F136" s="271"/>
      <c r="G136" s="114"/>
      <c r="H136" s="114"/>
      <c r="I136" s="114"/>
      <c r="J136" s="114"/>
      <c r="K136" s="15">
        <f t="shared" ref="K136:K141" si="96">R136</f>
        <v>0</v>
      </c>
      <c r="L136" s="114"/>
      <c r="M136" s="271"/>
      <c r="N136" s="114"/>
      <c r="O136" s="114"/>
      <c r="P136" s="114"/>
      <c r="Q136" s="114"/>
      <c r="R136" s="114"/>
      <c r="S136" s="114"/>
    </row>
    <row r="137" spans="2:19" ht="15" customHeight="1">
      <c r="B137" s="276" t="s">
        <v>228</v>
      </c>
      <c r="C137" s="295">
        <f t="shared" si="93"/>
        <v>0</v>
      </c>
      <c r="D137" s="295">
        <f t="shared" si="94"/>
        <v>0</v>
      </c>
      <c r="E137" s="295">
        <f t="shared" si="95"/>
        <v>0</v>
      </c>
      <c r="F137" s="271"/>
      <c r="G137" s="114"/>
      <c r="H137" s="114"/>
      <c r="I137" s="114"/>
      <c r="J137" s="114"/>
      <c r="K137" s="15">
        <f t="shared" si="96"/>
        <v>0</v>
      </c>
      <c r="L137" s="114"/>
      <c r="M137" s="271"/>
      <c r="N137" s="114"/>
      <c r="O137" s="114"/>
      <c r="P137" s="114"/>
      <c r="Q137" s="114"/>
      <c r="R137" s="114"/>
      <c r="S137" s="114"/>
    </row>
    <row r="138" spans="2:19" ht="15" customHeight="1">
      <c r="B138" s="276" t="s">
        <v>295</v>
      </c>
      <c r="C138" s="295">
        <f t="shared" si="93"/>
        <v>0</v>
      </c>
      <c r="D138" s="295">
        <f t="shared" si="94"/>
        <v>0</v>
      </c>
      <c r="E138" s="295">
        <f t="shared" si="95"/>
        <v>0</v>
      </c>
      <c r="F138" s="271"/>
      <c r="G138" s="114"/>
      <c r="H138" s="114"/>
      <c r="I138" s="114"/>
      <c r="J138" s="114"/>
      <c r="K138" s="15">
        <f t="shared" si="96"/>
        <v>0</v>
      </c>
      <c r="L138" s="114"/>
      <c r="M138" s="271"/>
      <c r="N138" s="114"/>
      <c r="O138" s="114"/>
      <c r="P138" s="114"/>
      <c r="Q138" s="114"/>
      <c r="R138" s="114"/>
      <c r="S138" s="114"/>
    </row>
    <row r="139" spans="2:19" ht="15" customHeight="1">
      <c r="B139" s="276" t="s">
        <v>240</v>
      </c>
      <c r="C139" s="295">
        <f t="shared" si="93"/>
        <v>0</v>
      </c>
      <c r="D139" s="295">
        <f t="shared" si="94"/>
        <v>0</v>
      </c>
      <c r="E139" s="295">
        <f t="shared" si="95"/>
        <v>0</v>
      </c>
      <c r="F139" s="271"/>
      <c r="G139" s="114"/>
      <c r="H139" s="114"/>
      <c r="I139" s="114"/>
      <c r="J139" s="114"/>
      <c r="K139" s="15">
        <f t="shared" si="96"/>
        <v>0</v>
      </c>
      <c r="L139" s="114"/>
      <c r="M139" s="271"/>
      <c r="N139" s="114"/>
      <c r="O139" s="114"/>
      <c r="P139" s="114"/>
      <c r="Q139" s="114"/>
      <c r="R139" s="114"/>
      <c r="S139" s="114"/>
    </row>
    <row r="140" spans="2:19" ht="15" customHeight="1">
      <c r="B140" s="276" t="s">
        <v>243</v>
      </c>
      <c r="C140" s="295">
        <f t="shared" si="93"/>
        <v>0</v>
      </c>
      <c r="D140" s="295">
        <f t="shared" si="94"/>
        <v>0</v>
      </c>
      <c r="E140" s="295">
        <f t="shared" si="95"/>
        <v>0</v>
      </c>
      <c r="F140" s="271"/>
      <c r="G140" s="114"/>
      <c r="H140" s="114"/>
      <c r="I140" s="114"/>
      <c r="J140" s="114"/>
      <c r="K140" s="15">
        <f t="shared" si="96"/>
        <v>0</v>
      </c>
      <c r="L140" s="114"/>
      <c r="M140" s="271"/>
      <c r="N140" s="114"/>
      <c r="O140" s="114"/>
      <c r="P140" s="114"/>
      <c r="Q140" s="114"/>
      <c r="R140" s="114"/>
      <c r="S140" s="114"/>
    </row>
    <row r="141" spans="2:19" ht="15" customHeight="1">
      <c r="B141" s="276" t="s">
        <v>251</v>
      </c>
      <c r="C141" s="295">
        <f t="shared" si="93"/>
        <v>0</v>
      </c>
      <c r="D141" s="295">
        <f t="shared" si="94"/>
        <v>0</v>
      </c>
      <c r="E141" s="295">
        <f t="shared" si="95"/>
        <v>0</v>
      </c>
      <c r="F141" s="271"/>
      <c r="G141" s="114"/>
      <c r="H141" s="114"/>
      <c r="I141" s="114"/>
      <c r="J141" s="114"/>
      <c r="K141" s="15">
        <f t="shared" si="96"/>
        <v>0</v>
      </c>
      <c r="L141" s="114"/>
      <c r="M141" s="271"/>
      <c r="N141" s="114"/>
      <c r="O141" s="114"/>
      <c r="P141" s="114"/>
      <c r="Q141" s="114"/>
      <c r="R141" s="114"/>
      <c r="S141" s="114"/>
    </row>
    <row r="142" spans="2:19" s="21" customFormat="1" ht="15" customHeight="1">
      <c r="B142" s="279" t="s">
        <v>259</v>
      </c>
      <c r="C142" s="295">
        <f>+C143+C144+C145</f>
        <v>0</v>
      </c>
      <c r="D142" s="295">
        <f>+D143+D144+D145</f>
        <v>0</v>
      </c>
      <c r="E142" s="295">
        <f>+E143+E144+E145</f>
        <v>0</v>
      </c>
      <c r="F142" s="281"/>
      <c r="G142" s="15">
        <f t="shared" ref="G142:L142" si="97">+G143+G144+G145</f>
        <v>0</v>
      </c>
      <c r="H142" s="15">
        <f t="shared" si="97"/>
        <v>0</v>
      </c>
      <c r="I142" s="15">
        <f t="shared" si="97"/>
        <v>0</v>
      </c>
      <c r="J142" s="15">
        <f t="shared" si="97"/>
        <v>0</v>
      </c>
      <c r="K142" s="15">
        <f t="shared" si="97"/>
        <v>0</v>
      </c>
      <c r="L142" s="15">
        <f t="shared" si="97"/>
        <v>0</v>
      </c>
      <c r="M142" s="281"/>
      <c r="N142" s="15">
        <f t="shared" ref="N142:S142" si="98">+N143+N144+N145</f>
        <v>0</v>
      </c>
      <c r="O142" s="15">
        <f t="shared" si="98"/>
        <v>0</v>
      </c>
      <c r="P142" s="15">
        <f t="shared" si="98"/>
        <v>0</v>
      </c>
      <c r="Q142" s="15">
        <f t="shared" si="98"/>
        <v>0</v>
      </c>
      <c r="R142" s="15">
        <f t="shared" si="98"/>
        <v>0</v>
      </c>
      <c r="S142" s="15">
        <f t="shared" si="98"/>
        <v>0</v>
      </c>
    </row>
    <row r="143" spans="2:19" ht="15" customHeight="1">
      <c r="B143" s="280" t="s">
        <v>384</v>
      </c>
      <c r="C143" s="296">
        <f>SUM(I143:L143)</f>
        <v>0</v>
      </c>
      <c r="D143" s="296">
        <f>C143-E143</f>
        <v>0</v>
      </c>
      <c r="E143" s="296">
        <f>SUM(P143:S143)</f>
        <v>0</v>
      </c>
      <c r="F143" s="281"/>
      <c r="G143" s="114"/>
      <c r="H143" s="114"/>
      <c r="I143" s="114"/>
      <c r="J143" s="114"/>
      <c r="K143" s="15">
        <f>R143</f>
        <v>0</v>
      </c>
      <c r="L143" s="114"/>
      <c r="M143" s="281"/>
      <c r="N143" s="114"/>
      <c r="O143" s="114"/>
      <c r="P143" s="114"/>
      <c r="Q143" s="114"/>
      <c r="R143" s="114"/>
      <c r="S143" s="114"/>
    </row>
    <row r="144" spans="2:19" ht="15" customHeight="1">
      <c r="B144" s="280" t="s">
        <v>385</v>
      </c>
      <c r="C144" s="296">
        <f>SUM(I144:L144)</f>
        <v>0</v>
      </c>
      <c r="D144" s="296">
        <f>C144-E144</f>
        <v>0</v>
      </c>
      <c r="E144" s="296">
        <f>SUM(P144:S144)</f>
        <v>0</v>
      </c>
      <c r="F144" s="281"/>
      <c r="G144" s="114"/>
      <c r="H144" s="114"/>
      <c r="I144" s="114"/>
      <c r="J144" s="114"/>
      <c r="K144" s="15">
        <f>R144</f>
        <v>0</v>
      </c>
      <c r="L144" s="114"/>
      <c r="M144" s="281"/>
      <c r="N144" s="114"/>
      <c r="O144" s="114"/>
      <c r="P144" s="114"/>
      <c r="Q144" s="114"/>
      <c r="R144" s="114"/>
      <c r="S144" s="114"/>
    </row>
    <row r="145" spans="2:19" ht="15" customHeight="1">
      <c r="B145" s="280" t="s">
        <v>268</v>
      </c>
      <c r="C145" s="296">
        <f>SUM(I145:L145)</f>
        <v>0</v>
      </c>
      <c r="D145" s="296">
        <f>C145-E145</f>
        <v>0</v>
      </c>
      <c r="E145" s="296">
        <f>SUM(P145:S145)</f>
        <v>0</v>
      </c>
      <c r="F145" s="281"/>
      <c r="G145" s="114"/>
      <c r="H145" s="114"/>
      <c r="I145" s="114"/>
      <c r="J145" s="114"/>
      <c r="K145" s="15">
        <f>R145</f>
        <v>0</v>
      </c>
      <c r="L145" s="114"/>
      <c r="M145" s="281"/>
      <c r="N145" s="114"/>
      <c r="O145" s="114"/>
      <c r="P145" s="114"/>
      <c r="Q145" s="114"/>
      <c r="R145" s="114"/>
      <c r="S145" s="114"/>
    </row>
    <row r="146" spans="2:19" ht="15" customHeight="1">
      <c r="B146" s="275" t="s">
        <v>371</v>
      </c>
      <c r="C146" s="295">
        <f>SUM(C10,C45)</f>
        <v>0</v>
      </c>
      <c r="D146" s="295">
        <f>SUM(D10,D45)</f>
        <v>0</v>
      </c>
      <c r="E146" s="295">
        <f>SUM(E10,E45)</f>
        <v>0</v>
      </c>
      <c r="F146" s="271"/>
      <c r="G146" s="15">
        <f t="shared" ref="G146:L146" si="99">SUM(G10,G45)</f>
        <v>0</v>
      </c>
      <c r="H146" s="15">
        <f t="shared" si="99"/>
        <v>0</v>
      </c>
      <c r="I146" s="15">
        <f t="shared" si="99"/>
        <v>0</v>
      </c>
      <c r="J146" s="15">
        <f t="shared" si="99"/>
        <v>0</v>
      </c>
      <c r="K146" s="15">
        <f t="shared" si="99"/>
        <v>0</v>
      </c>
      <c r="L146" s="15">
        <f t="shared" si="99"/>
        <v>0</v>
      </c>
      <c r="M146" s="271"/>
      <c r="N146" s="15">
        <f t="shared" ref="N146:S146" si="100">SUM(N10,N45)</f>
        <v>0</v>
      </c>
      <c r="O146" s="15">
        <f t="shared" si="100"/>
        <v>0</v>
      </c>
      <c r="P146" s="15">
        <f t="shared" si="100"/>
        <v>0</v>
      </c>
      <c r="Q146" s="15">
        <f t="shared" si="100"/>
        <v>0</v>
      </c>
      <c r="R146" s="15">
        <f t="shared" si="100"/>
        <v>0</v>
      </c>
      <c r="S146" s="15">
        <f t="shared" si="100"/>
        <v>0</v>
      </c>
    </row>
    <row r="147" spans="2:19">
      <c r="B147" s="297"/>
      <c r="C147" s="297"/>
      <c r="E147" s="30"/>
      <c r="F147" s="30"/>
      <c r="G147" s="31"/>
      <c r="H147" s="298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</row>
    <row r="149" spans="2:19">
      <c r="B149" s="11" t="s">
        <v>372</v>
      </c>
      <c r="C149" s="11"/>
    </row>
    <row r="150" spans="2:19">
      <c r="B150" s="4" t="s">
        <v>197</v>
      </c>
      <c r="C150" s="119" t="str">
        <f>IF(COUNTIF(L10:L146,"&gt;"&amp;0)+COUNTIF(S10:S146,"&gt;"&amp;0)&gt;0,"Commentary Required","OK")</f>
        <v>OK</v>
      </c>
    </row>
    <row r="151" spans="2:19">
      <c r="B151" s="4" t="s">
        <v>195</v>
      </c>
      <c r="C151" s="32"/>
    </row>
    <row r="153" spans="2:19">
      <c r="B153" s="8" t="s">
        <v>402</v>
      </c>
      <c r="C153" s="6"/>
    </row>
    <row r="154" spans="2:19">
      <c r="B154" s="4" t="s">
        <v>197</v>
      </c>
      <c r="C154" s="286" t="str">
        <f>IF(ABS(SUM('F.1 EBS'!I83:J83)-('F.G.2_PL'!C146-'F.G.2A_PL_Recog'!K146-'F.G.2B_PL_notRecog'!K146))&gt;C155,"Error","OK")</f>
        <v>OK</v>
      </c>
    </row>
    <row r="155" spans="2:19">
      <c r="B155" s="4" t="s">
        <v>194</v>
      </c>
      <c r="C155" s="119">
        <v>1</v>
      </c>
    </row>
  </sheetData>
  <sheetProtection insertHyperlinks="0"/>
  <mergeCells count="11">
    <mergeCell ref="H8:H9"/>
    <mergeCell ref="I8:L8"/>
    <mergeCell ref="N8:N9"/>
    <mergeCell ref="O8:O9"/>
    <mergeCell ref="P8:S8"/>
    <mergeCell ref="G8:G9"/>
    <mergeCell ref="C2:D2"/>
    <mergeCell ref="C3:D3"/>
    <mergeCell ref="C4:D4"/>
    <mergeCell ref="B8:B9"/>
    <mergeCell ref="C8:E8"/>
  </mergeCells>
  <phoneticPr fontId="37" type="noConversion"/>
  <conditionalFormatting sqref="B154">
    <cfRule type="cellIs" dxfId="47" priority="6" operator="equal">
      <formula>"Error"</formula>
    </cfRule>
  </conditionalFormatting>
  <conditionalFormatting sqref="C150">
    <cfRule type="cellIs" dxfId="46" priority="7" operator="equal">
      <formula>"Commentary Required"</formula>
    </cfRule>
    <cfRule type="cellIs" dxfId="45" priority="8" operator="equal">
      <formula>"OK"</formula>
    </cfRule>
    <cfRule type="cellIs" dxfId="44" priority="9" operator="equal">
      <formula>"Error"</formula>
    </cfRule>
  </conditionalFormatting>
  <conditionalFormatting sqref="C154:C155">
    <cfRule type="cellIs" dxfId="43" priority="1" operator="equal">
      <formula>"OK"</formula>
    </cfRule>
    <cfRule type="cellIs" dxfId="42" priority="2" operator="equal">
      <formula>"Error"</formula>
    </cfRule>
  </conditionalFormatting>
  <conditionalFormatting sqref="C155">
    <cfRule type="cellIs" dxfId="41" priority="3" operator="equal">
      <formula>"Warning"</formula>
    </cfRule>
    <cfRule type="expression" dxfId="40" priority="4">
      <formula>OR(C155="Error",C155="ERROR")</formula>
    </cfRule>
    <cfRule type="cellIs" dxfId="39" priority="5" operator="equal">
      <formula>"Warning"</formula>
    </cfRule>
  </conditionalFormatting>
  <dataValidations count="1">
    <dataValidation type="decimal" allowBlank="1" showInputMessage="1" showErrorMessage="1" errorTitle="Error" error="Please enter a number of +/- 11 digits" sqref="N143:S145 G143:J145 L143:L145 N136:S141 G136:J141 L136:L141 N132:S134 G132:J134 L132:L134 N125:S130 G125:J130 L125:L130 N121:S123 G121:J123 L121:L123 N114:S119 G114:J119 L114:L119 N111:S112 G111:J112 L111:L112 N107:S109 G107:J109 L107:L109 N100:S105 G100:J105 L100:L105 N97:S98 G97:J98 L97:L98 N93:S95 G93:J95 L93:L95 N86:S91 G86:J91 L86:L91 N82:S84 G82:J84 L82:L84 N75:S80 G75:J80 L75:L80 N71:S73 G71:J73 L71:L73 N64:S69 G64:J69 L64:L69 N61:S62 G61:J62 L61:L62 N57:S59 G57:J59 L57:L59 N50:S55 G50:J55 L50:L55 N47:S48 G47:J48 L47:L48 N42:S44 G42:J44 L42:L44 N39:S40 G39:J40 L39:L40 N36:S37 G36:J37 L36:L37 N29:S34 G29:J34 L29:L34 N25:S27 G25:J27 L25:L27 N22:S23 G22:J23 L22:L23 N19:S20 G19:J20 L19:L20 N12:S17 G12:J17 L12:L17" xr:uid="{75286443-CE7C-47C9-9B1A-06ECED1DE9AA}">
      <formula1>-99999999999</formula1>
      <formula2>99999999999</formula2>
    </dataValidation>
  </dataValidations>
  <pageMargins left="0.7" right="0.7" top="0.75" bottom="0.75" header="0.3" footer="0.3"/>
  <pageSetup paperSize="8" scale="59" fitToHeight="2" orientation="landscape" r:id="rId1"/>
  <rowBreaks count="1" manualBreakCount="1">
    <brk id="65" min="1" max="18" man="1"/>
  </rowBreaks>
  <drawing r:id="rId2"/>
  <legacyDrawing r:id="rId3"/>
  <controls>
    <mc:AlternateContent xmlns:mc="http://schemas.openxmlformats.org/markup-compatibility/2006">
      <mc:Choice Requires="x14">
        <control shapeId="8193" r:id="rId4" name="FG2A_Clear_Worksheet">
          <controlPr defaultSize="0" autoLine="0" r:id="rId5">
            <anchor moveWithCells="1">
              <from>
                <xdr:col>4</xdr:col>
                <xdr:colOff>57150</xdr:colOff>
                <xdr:row>2</xdr:row>
                <xdr:rowOff>57150</xdr:rowOff>
              </from>
              <to>
                <xdr:col>6</xdr:col>
                <xdr:colOff>323850</xdr:colOff>
                <xdr:row>4</xdr:row>
                <xdr:rowOff>0</xdr:rowOff>
              </to>
            </anchor>
          </controlPr>
        </control>
      </mc:Choice>
      <mc:Fallback>
        <control shapeId="8193" r:id="rId4" name="FG2A_Clear_Worksheet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6EED2-2D85-48D6-9A4B-2941E1F29138}">
  <sheetPr codeName="Sheet12">
    <pageSetUpPr autoPageBreaks="0" fitToPage="1"/>
  </sheetPr>
  <dimension ref="A1:S151"/>
  <sheetViews>
    <sheetView showGridLines="0" topLeftCell="B1" zoomScale="80" zoomScaleNormal="80" workbookViewId="0">
      <selection activeCell="B1" sqref="B1"/>
    </sheetView>
  </sheetViews>
  <sheetFormatPr defaultColWidth="9.42578125" defaultRowHeight="12.75"/>
  <cols>
    <col min="1" max="1" width="2.42578125" style="11" hidden="1" customWidth="1"/>
    <col min="2" max="2" width="39.42578125" style="13" customWidth="1"/>
    <col min="3" max="5" width="16.42578125" style="11" customWidth="1"/>
    <col min="6" max="6" width="3.42578125" style="11" customWidth="1"/>
    <col min="7" max="10" width="16.42578125" style="11" customWidth="1"/>
    <col min="11" max="11" width="15" style="11" customWidth="1"/>
    <col min="12" max="12" width="16.42578125" style="11" customWidth="1"/>
    <col min="13" max="13" width="3.42578125" style="11" customWidth="1"/>
    <col min="14" max="15" width="16.42578125" style="11" customWidth="1"/>
    <col min="16" max="16" width="19.42578125" style="11" customWidth="1"/>
    <col min="17" max="19" width="16.42578125" style="11" customWidth="1"/>
    <col min="20" max="16384" width="9.42578125" style="11"/>
  </cols>
  <sheetData>
    <row r="1" spans="2:19" s="21" customFormat="1" ht="15" customHeight="1">
      <c r="B1" s="197" t="s">
        <v>403</v>
      </c>
      <c r="C1" s="197"/>
      <c r="D1" s="299"/>
      <c r="E1" s="299"/>
      <c r="F1" s="299"/>
      <c r="G1" s="299"/>
      <c r="H1" s="299"/>
      <c r="I1" s="299"/>
      <c r="J1" s="300"/>
      <c r="K1" s="300"/>
      <c r="L1" s="300"/>
      <c r="M1" s="300"/>
      <c r="N1" s="300"/>
      <c r="O1" s="300"/>
      <c r="P1" s="300"/>
      <c r="Q1" s="300"/>
      <c r="R1" s="300"/>
      <c r="S1" s="300"/>
    </row>
    <row r="2" spans="2:19" ht="15" customHeight="1">
      <c r="B2" s="257" t="s">
        <v>16</v>
      </c>
      <c r="C2" s="505"/>
      <c r="D2" s="506"/>
    </row>
    <row r="3" spans="2:19" ht="15" customHeight="1">
      <c r="B3" s="257" t="s">
        <v>17</v>
      </c>
      <c r="C3" s="507"/>
      <c r="D3" s="508"/>
    </row>
    <row r="4" spans="2:19" ht="15" customHeight="1">
      <c r="B4" s="257" t="s">
        <v>18</v>
      </c>
      <c r="C4" s="509"/>
      <c r="D4" s="510"/>
    </row>
    <row r="5" spans="2:19" ht="15" customHeight="1"/>
    <row r="6" spans="2:19">
      <c r="B6" s="13" t="s">
        <v>19</v>
      </c>
    </row>
    <row r="7" spans="2:19" ht="22.5" customHeight="1">
      <c r="B7" s="218" t="s">
        <v>26</v>
      </c>
      <c r="C7" s="218" t="s">
        <v>27</v>
      </c>
      <c r="D7" s="218" t="s">
        <v>28</v>
      </c>
      <c r="E7" s="218" t="s">
        <v>29</v>
      </c>
      <c r="F7" s="260"/>
      <c r="G7" s="218" t="s">
        <v>30</v>
      </c>
      <c r="H7" s="218" t="s">
        <v>31</v>
      </c>
      <c r="I7" s="218" t="s">
        <v>32</v>
      </c>
      <c r="J7" s="218" t="s">
        <v>33</v>
      </c>
      <c r="K7" s="218" t="s">
        <v>34</v>
      </c>
      <c r="L7" s="218" t="s">
        <v>35</v>
      </c>
      <c r="M7" s="260"/>
      <c r="N7" s="218" t="s">
        <v>36</v>
      </c>
      <c r="O7" s="218" t="s">
        <v>37</v>
      </c>
      <c r="P7" s="218" t="s">
        <v>38</v>
      </c>
      <c r="Q7" s="218" t="s">
        <v>39</v>
      </c>
      <c r="R7" s="218" t="s">
        <v>40</v>
      </c>
      <c r="S7" s="218" t="s">
        <v>41</v>
      </c>
    </row>
    <row r="8" spans="2:19" ht="24.75" customHeight="1">
      <c r="B8" s="501" t="s">
        <v>204</v>
      </c>
      <c r="C8" s="502" t="s">
        <v>404</v>
      </c>
      <c r="D8" s="502"/>
      <c r="E8" s="502"/>
      <c r="F8" s="301"/>
      <c r="G8" s="502" t="s">
        <v>394</v>
      </c>
      <c r="H8" s="502"/>
      <c r="I8" s="502"/>
      <c r="J8" s="502"/>
      <c r="K8" s="502"/>
      <c r="L8" s="502"/>
      <c r="M8" s="274"/>
      <c r="N8" s="502" t="s">
        <v>397</v>
      </c>
      <c r="O8" s="502"/>
      <c r="P8" s="502"/>
      <c r="Q8" s="502"/>
      <c r="R8" s="502"/>
      <c r="S8" s="502"/>
    </row>
    <row r="9" spans="2:19" ht="100.15" customHeight="1">
      <c r="B9" s="501"/>
      <c r="C9" s="262" t="s">
        <v>405</v>
      </c>
      <c r="D9" s="262" t="s">
        <v>406</v>
      </c>
      <c r="E9" s="262" t="s">
        <v>407</v>
      </c>
      <c r="F9" s="301"/>
      <c r="G9" s="262" t="s">
        <v>408</v>
      </c>
      <c r="H9" s="262" t="s">
        <v>409</v>
      </c>
      <c r="I9" s="262" t="s">
        <v>398</v>
      </c>
      <c r="J9" s="262" t="s">
        <v>399</v>
      </c>
      <c r="K9" s="262" t="s">
        <v>400</v>
      </c>
      <c r="L9" s="262" t="s">
        <v>401</v>
      </c>
      <c r="M9" s="274"/>
      <c r="N9" s="262" t="s">
        <v>410</v>
      </c>
      <c r="O9" s="262" t="s">
        <v>411</v>
      </c>
      <c r="P9" s="262" t="s">
        <v>398</v>
      </c>
      <c r="Q9" s="262" t="s">
        <v>399</v>
      </c>
      <c r="R9" s="262" t="s">
        <v>400</v>
      </c>
      <c r="S9" s="262" t="s">
        <v>401</v>
      </c>
    </row>
    <row r="10" spans="2:19" ht="15" customHeight="1">
      <c r="B10" s="270" t="s">
        <v>222</v>
      </c>
      <c r="C10" s="295">
        <f>C11+C28</f>
        <v>0</v>
      </c>
      <c r="D10" s="295">
        <f>D11+D28</f>
        <v>0</v>
      </c>
      <c r="E10" s="295">
        <f>E11+E28</f>
        <v>0</v>
      </c>
      <c r="F10" s="271"/>
      <c r="G10" s="15">
        <f t="shared" ref="G10:L10" si="0">G11+G28</f>
        <v>0</v>
      </c>
      <c r="H10" s="15">
        <f t="shared" si="0"/>
        <v>0</v>
      </c>
      <c r="I10" s="15">
        <f t="shared" si="0"/>
        <v>0</v>
      </c>
      <c r="J10" s="15">
        <f t="shared" si="0"/>
        <v>0</v>
      </c>
      <c r="K10" s="15">
        <f t="shared" si="0"/>
        <v>0</v>
      </c>
      <c r="L10" s="15">
        <f t="shared" si="0"/>
        <v>0</v>
      </c>
      <c r="M10" s="271"/>
      <c r="N10" s="15">
        <f t="shared" ref="N10:S10" si="1">N11+N28</f>
        <v>0</v>
      </c>
      <c r="O10" s="15">
        <f t="shared" si="1"/>
        <v>0</v>
      </c>
      <c r="P10" s="15">
        <f t="shared" si="1"/>
        <v>0</v>
      </c>
      <c r="Q10" s="15">
        <f t="shared" si="1"/>
        <v>0</v>
      </c>
      <c r="R10" s="15">
        <f t="shared" si="1"/>
        <v>0</v>
      </c>
      <c r="S10" s="15">
        <f t="shared" si="1"/>
        <v>0</v>
      </c>
    </row>
    <row r="11" spans="2:19" ht="15" customHeight="1">
      <c r="B11" s="275" t="s">
        <v>224</v>
      </c>
      <c r="C11" s="295">
        <f>+SUM(C12:C18,C21,C24)</f>
        <v>0</v>
      </c>
      <c r="D11" s="295">
        <f>+SUM(D12:D18,D21,D24)</f>
        <v>0</v>
      </c>
      <c r="E11" s="295">
        <f>+SUM(E12:E18,E21,E24)</f>
        <v>0</v>
      </c>
      <c r="F11" s="271"/>
      <c r="G11" s="15">
        <f t="shared" ref="G11:L11" si="2">+SUM(G12:G18,G21,G24)</f>
        <v>0</v>
      </c>
      <c r="H11" s="15">
        <f t="shared" si="2"/>
        <v>0</v>
      </c>
      <c r="I11" s="15">
        <f t="shared" si="2"/>
        <v>0</v>
      </c>
      <c r="J11" s="15">
        <f t="shared" si="2"/>
        <v>0</v>
      </c>
      <c r="K11" s="15">
        <f t="shared" si="2"/>
        <v>0</v>
      </c>
      <c r="L11" s="15">
        <f t="shared" si="2"/>
        <v>0</v>
      </c>
      <c r="M11" s="271"/>
      <c r="N11" s="15">
        <f t="shared" ref="N11:S11" si="3">+SUM(N12:N18,N21,N24)</f>
        <v>0</v>
      </c>
      <c r="O11" s="15">
        <f t="shared" si="3"/>
        <v>0</v>
      </c>
      <c r="P11" s="15">
        <f t="shared" si="3"/>
        <v>0</v>
      </c>
      <c r="Q11" s="15">
        <f t="shared" si="3"/>
        <v>0</v>
      </c>
      <c r="R11" s="15">
        <f t="shared" si="3"/>
        <v>0</v>
      </c>
      <c r="S11" s="15">
        <f t="shared" si="3"/>
        <v>0</v>
      </c>
    </row>
    <row r="12" spans="2:19" ht="15" customHeight="1">
      <c r="B12" s="276" t="s">
        <v>225</v>
      </c>
      <c r="C12" s="295">
        <f t="shared" ref="C12:C17" si="4">SUM(I12:L12)-(G12-H12)</f>
        <v>0</v>
      </c>
      <c r="D12" s="295">
        <f t="shared" ref="D12:D17" si="5">C12-E12</f>
        <v>0</v>
      </c>
      <c r="E12" s="295">
        <f t="shared" ref="E12:E17" si="6">SUM(P12:S12)-(N12-O12)</f>
        <v>0</v>
      </c>
      <c r="F12" s="271"/>
      <c r="G12" s="114"/>
      <c r="H12" s="114"/>
      <c r="I12" s="114"/>
      <c r="J12" s="114"/>
      <c r="K12" s="15">
        <f t="shared" ref="K12:K17" si="7">R12</f>
        <v>0</v>
      </c>
      <c r="L12" s="114"/>
      <c r="M12" s="271"/>
      <c r="N12" s="114"/>
      <c r="O12" s="114"/>
      <c r="P12" s="114"/>
      <c r="Q12" s="114"/>
      <c r="R12" s="114"/>
      <c r="S12" s="114"/>
    </row>
    <row r="13" spans="2:19" ht="15" customHeight="1">
      <c r="B13" s="276" t="s">
        <v>228</v>
      </c>
      <c r="C13" s="295">
        <f t="shared" si="4"/>
        <v>0</v>
      </c>
      <c r="D13" s="295">
        <f t="shared" si="5"/>
        <v>0</v>
      </c>
      <c r="E13" s="295">
        <f t="shared" si="6"/>
        <v>0</v>
      </c>
      <c r="F13" s="271"/>
      <c r="G13" s="114"/>
      <c r="H13" s="114"/>
      <c r="I13" s="114"/>
      <c r="J13" s="114"/>
      <c r="K13" s="15">
        <f t="shared" si="7"/>
        <v>0</v>
      </c>
      <c r="L13" s="114"/>
      <c r="M13" s="271"/>
      <c r="N13" s="114"/>
      <c r="O13" s="114"/>
      <c r="P13" s="114"/>
      <c r="Q13" s="114"/>
      <c r="R13" s="114"/>
      <c r="S13" s="114"/>
    </row>
    <row r="14" spans="2:19" ht="15" customHeight="1">
      <c r="B14" s="276" t="s">
        <v>231</v>
      </c>
      <c r="C14" s="295">
        <f t="shared" si="4"/>
        <v>0</v>
      </c>
      <c r="D14" s="295">
        <f t="shared" si="5"/>
        <v>0</v>
      </c>
      <c r="E14" s="295">
        <f t="shared" si="6"/>
        <v>0</v>
      </c>
      <c r="F14" s="271"/>
      <c r="G14" s="114"/>
      <c r="H14" s="114"/>
      <c r="I14" s="114"/>
      <c r="J14" s="114"/>
      <c r="K14" s="15">
        <f t="shared" si="7"/>
        <v>0</v>
      </c>
      <c r="L14" s="114"/>
      <c r="M14" s="271"/>
      <c r="N14" s="114"/>
      <c r="O14" s="114"/>
      <c r="P14" s="114"/>
      <c r="Q14" s="114"/>
      <c r="R14" s="114"/>
      <c r="S14" s="114"/>
    </row>
    <row r="15" spans="2:19" ht="15" customHeight="1">
      <c r="B15" s="276" t="s">
        <v>234</v>
      </c>
      <c r="C15" s="295">
        <f t="shared" si="4"/>
        <v>0</v>
      </c>
      <c r="D15" s="295">
        <f t="shared" si="5"/>
        <v>0</v>
      </c>
      <c r="E15" s="295">
        <f t="shared" si="6"/>
        <v>0</v>
      </c>
      <c r="F15" s="271"/>
      <c r="G15" s="114"/>
      <c r="H15" s="114"/>
      <c r="I15" s="114"/>
      <c r="J15" s="114"/>
      <c r="K15" s="15">
        <f t="shared" si="7"/>
        <v>0</v>
      </c>
      <c r="L15" s="114"/>
      <c r="M15" s="271"/>
      <c r="N15" s="114"/>
      <c r="O15" s="114"/>
      <c r="P15" s="114"/>
      <c r="Q15" s="114"/>
      <c r="R15" s="114"/>
      <c r="S15" s="114"/>
    </row>
    <row r="16" spans="2:19" ht="15" customHeight="1">
      <c r="B16" s="276" t="s">
        <v>237</v>
      </c>
      <c r="C16" s="295">
        <f t="shared" si="4"/>
        <v>0</v>
      </c>
      <c r="D16" s="295">
        <f t="shared" si="5"/>
        <v>0</v>
      </c>
      <c r="E16" s="295">
        <f t="shared" si="6"/>
        <v>0</v>
      </c>
      <c r="F16" s="271"/>
      <c r="G16" s="114"/>
      <c r="H16" s="114"/>
      <c r="I16" s="114"/>
      <c r="J16" s="114"/>
      <c r="K16" s="15">
        <f t="shared" si="7"/>
        <v>0</v>
      </c>
      <c r="L16" s="114"/>
      <c r="M16" s="271"/>
      <c r="N16" s="114"/>
      <c r="O16" s="114"/>
      <c r="P16" s="114"/>
      <c r="Q16" s="114"/>
      <c r="R16" s="114"/>
      <c r="S16" s="114"/>
    </row>
    <row r="17" spans="2:19" ht="15" customHeight="1">
      <c r="B17" s="276" t="s">
        <v>240</v>
      </c>
      <c r="C17" s="295">
        <f t="shared" si="4"/>
        <v>0</v>
      </c>
      <c r="D17" s="295">
        <f t="shared" si="5"/>
        <v>0</v>
      </c>
      <c r="E17" s="295">
        <f t="shared" si="6"/>
        <v>0</v>
      </c>
      <c r="F17" s="271"/>
      <c r="G17" s="114"/>
      <c r="H17" s="114"/>
      <c r="I17" s="114"/>
      <c r="J17" s="114"/>
      <c r="K17" s="15">
        <f t="shared" si="7"/>
        <v>0</v>
      </c>
      <c r="L17" s="114"/>
      <c r="M17" s="271"/>
      <c r="N17" s="114"/>
      <c r="O17" s="114"/>
      <c r="P17" s="114"/>
      <c r="Q17" s="114"/>
      <c r="R17" s="114"/>
      <c r="S17" s="114"/>
    </row>
    <row r="18" spans="2:19" ht="15" customHeight="1">
      <c r="B18" s="279" t="s">
        <v>243</v>
      </c>
      <c r="C18" s="295">
        <f>+C19+C20</f>
        <v>0</v>
      </c>
      <c r="D18" s="295">
        <f>+D19+D20</f>
        <v>0</v>
      </c>
      <c r="E18" s="295">
        <f>+E19+E20</f>
        <v>0</v>
      </c>
      <c r="F18" s="271"/>
      <c r="G18" s="15">
        <f t="shared" ref="G18:L18" si="8">+G19+G20</f>
        <v>0</v>
      </c>
      <c r="H18" s="15">
        <f t="shared" si="8"/>
        <v>0</v>
      </c>
      <c r="I18" s="15">
        <f t="shared" si="8"/>
        <v>0</v>
      </c>
      <c r="J18" s="15">
        <f t="shared" si="8"/>
        <v>0</v>
      </c>
      <c r="K18" s="15">
        <f t="shared" si="8"/>
        <v>0</v>
      </c>
      <c r="L18" s="15">
        <f t="shared" si="8"/>
        <v>0</v>
      </c>
      <c r="M18" s="271"/>
      <c r="N18" s="15">
        <f t="shared" ref="N18:S18" si="9">+N19+N20</f>
        <v>0</v>
      </c>
      <c r="O18" s="15">
        <f t="shared" si="9"/>
        <v>0</v>
      </c>
      <c r="P18" s="15">
        <f t="shared" si="9"/>
        <v>0</v>
      </c>
      <c r="Q18" s="15">
        <f t="shared" si="9"/>
        <v>0</v>
      </c>
      <c r="R18" s="15">
        <f t="shared" si="9"/>
        <v>0</v>
      </c>
      <c r="S18" s="15">
        <f t="shared" si="9"/>
        <v>0</v>
      </c>
    </row>
    <row r="19" spans="2:19" ht="15" customHeight="1">
      <c r="B19" s="280" t="s">
        <v>245</v>
      </c>
      <c r="C19" s="296">
        <f>SUM(I19:L19)-(G19-H19)</f>
        <v>0</v>
      </c>
      <c r="D19" s="296">
        <f>C19-E19</f>
        <v>0</v>
      </c>
      <c r="E19" s="296">
        <f>SUM(P19:S19)-(N19-O19)</f>
        <v>0</v>
      </c>
      <c r="F19" s="271"/>
      <c r="G19" s="114"/>
      <c r="H19" s="114"/>
      <c r="I19" s="114"/>
      <c r="J19" s="114"/>
      <c r="K19" s="15">
        <f>R19</f>
        <v>0</v>
      </c>
      <c r="L19" s="114"/>
      <c r="M19" s="271"/>
      <c r="N19" s="114"/>
      <c r="O19" s="114"/>
      <c r="P19" s="114"/>
      <c r="Q19" s="114"/>
      <c r="R19" s="114"/>
      <c r="S19" s="114"/>
    </row>
    <row r="20" spans="2:19" ht="15" customHeight="1">
      <c r="B20" s="280" t="s">
        <v>248</v>
      </c>
      <c r="C20" s="296">
        <f>SUM(I20:L20)-(G20-H20)</f>
        <v>0</v>
      </c>
      <c r="D20" s="296">
        <f>C20-E20</f>
        <v>0</v>
      </c>
      <c r="E20" s="296">
        <f>SUM(P20:S20)-(N20-O20)</f>
        <v>0</v>
      </c>
      <c r="F20" s="271"/>
      <c r="G20" s="114"/>
      <c r="H20" s="114"/>
      <c r="I20" s="114"/>
      <c r="J20" s="114"/>
      <c r="K20" s="15">
        <f>R20</f>
        <v>0</v>
      </c>
      <c r="L20" s="114"/>
      <c r="M20" s="271"/>
      <c r="N20" s="114"/>
      <c r="O20" s="114"/>
      <c r="P20" s="114"/>
      <c r="Q20" s="114"/>
      <c r="R20" s="114"/>
      <c r="S20" s="114"/>
    </row>
    <row r="21" spans="2:19" ht="15" customHeight="1">
      <c r="B21" s="279" t="s">
        <v>251</v>
      </c>
      <c r="C21" s="295">
        <f>+C22+C23</f>
        <v>0</v>
      </c>
      <c r="D21" s="295">
        <f>+D22+D23</f>
        <v>0</v>
      </c>
      <c r="E21" s="295">
        <f>+E22+E23</f>
        <v>0</v>
      </c>
      <c r="F21" s="271"/>
      <c r="G21" s="15">
        <f t="shared" ref="G21:L21" si="10">+G22+G23</f>
        <v>0</v>
      </c>
      <c r="H21" s="15">
        <f t="shared" si="10"/>
        <v>0</v>
      </c>
      <c r="I21" s="15">
        <f t="shared" si="10"/>
        <v>0</v>
      </c>
      <c r="J21" s="15">
        <f t="shared" si="10"/>
        <v>0</v>
      </c>
      <c r="K21" s="15">
        <f t="shared" si="10"/>
        <v>0</v>
      </c>
      <c r="L21" s="15">
        <f t="shared" si="10"/>
        <v>0</v>
      </c>
      <c r="M21" s="271"/>
      <c r="N21" s="15">
        <f t="shared" ref="N21:S21" si="11">+N22+N23</f>
        <v>0</v>
      </c>
      <c r="O21" s="15">
        <f t="shared" si="11"/>
        <v>0</v>
      </c>
      <c r="P21" s="15">
        <f t="shared" si="11"/>
        <v>0</v>
      </c>
      <c r="Q21" s="15">
        <f t="shared" si="11"/>
        <v>0</v>
      </c>
      <c r="R21" s="15">
        <f t="shared" si="11"/>
        <v>0</v>
      </c>
      <c r="S21" s="15">
        <f t="shared" si="11"/>
        <v>0</v>
      </c>
    </row>
    <row r="22" spans="2:19" ht="15" customHeight="1">
      <c r="B22" s="280" t="s">
        <v>253</v>
      </c>
      <c r="C22" s="296">
        <f>SUM(I22:L22)-(G22-H22)</f>
        <v>0</v>
      </c>
      <c r="D22" s="296">
        <f>C22-E22</f>
        <v>0</v>
      </c>
      <c r="E22" s="296">
        <f>SUM(P22:S22)-(N22-O22)</f>
        <v>0</v>
      </c>
      <c r="F22" s="271"/>
      <c r="G22" s="114"/>
      <c r="H22" s="114"/>
      <c r="I22" s="114"/>
      <c r="J22" s="114"/>
      <c r="K22" s="15">
        <f>R22</f>
        <v>0</v>
      </c>
      <c r="L22" s="114"/>
      <c r="M22" s="271"/>
      <c r="N22" s="114"/>
      <c r="O22" s="114"/>
      <c r="P22" s="114"/>
      <c r="Q22" s="114"/>
      <c r="R22" s="114"/>
      <c r="S22" s="114"/>
    </row>
    <row r="23" spans="2:19" ht="15" customHeight="1">
      <c r="B23" s="280" t="s">
        <v>256</v>
      </c>
      <c r="C23" s="296">
        <f>SUM(I23:L23)-(G23-H23)</f>
        <v>0</v>
      </c>
      <c r="D23" s="296">
        <f>C23-E23</f>
        <v>0</v>
      </c>
      <c r="E23" s="296">
        <f>SUM(P23:S23)-(N23-O23)</f>
        <v>0</v>
      </c>
      <c r="F23" s="271"/>
      <c r="G23" s="114"/>
      <c r="H23" s="114"/>
      <c r="I23" s="114"/>
      <c r="J23" s="114"/>
      <c r="K23" s="15">
        <f>R23</f>
        <v>0</v>
      </c>
      <c r="L23" s="114"/>
      <c r="M23" s="271"/>
      <c r="N23" s="114"/>
      <c r="O23" s="114"/>
      <c r="P23" s="114"/>
      <c r="Q23" s="114"/>
      <c r="R23" s="114"/>
      <c r="S23" s="114"/>
    </row>
    <row r="24" spans="2:19" s="21" customFormat="1" ht="15" customHeight="1">
      <c r="B24" s="279" t="s">
        <v>259</v>
      </c>
      <c r="C24" s="295">
        <f>+C25+C26+C27</f>
        <v>0</v>
      </c>
      <c r="D24" s="295">
        <f>+D25+D26+D27</f>
        <v>0</v>
      </c>
      <c r="E24" s="295">
        <f>+E25+E26+E27</f>
        <v>0</v>
      </c>
      <c r="F24" s="281"/>
      <c r="G24" s="15">
        <f t="shared" ref="G24:L24" si="12">+G25+G26+G27</f>
        <v>0</v>
      </c>
      <c r="H24" s="15">
        <f t="shared" si="12"/>
        <v>0</v>
      </c>
      <c r="I24" s="15">
        <f t="shared" si="12"/>
        <v>0</v>
      </c>
      <c r="J24" s="15">
        <f t="shared" si="12"/>
        <v>0</v>
      </c>
      <c r="K24" s="15">
        <f t="shared" si="12"/>
        <v>0</v>
      </c>
      <c r="L24" s="15">
        <f t="shared" si="12"/>
        <v>0</v>
      </c>
      <c r="M24" s="281"/>
      <c r="N24" s="15">
        <f t="shared" ref="N24:S24" si="13">+N25+N26+N27</f>
        <v>0</v>
      </c>
      <c r="O24" s="15">
        <f t="shared" si="13"/>
        <v>0</v>
      </c>
      <c r="P24" s="15">
        <f t="shared" si="13"/>
        <v>0</v>
      </c>
      <c r="Q24" s="15">
        <f t="shared" si="13"/>
        <v>0</v>
      </c>
      <c r="R24" s="15">
        <f t="shared" si="13"/>
        <v>0</v>
      </c>
      <c r="S24" s="15">
        <f t="shared" si="13"/>
        <v>0</v>
      </c>
    </row>
    <row r="25" spans="2:19" s="21" customFormat="1" ht="15" customHeight="1">
      <c r="B25" s="280" t="s">
        <v>384</v>
      </c>
      <c r="C25" s="296">
        <f>SUM(I25:L25)-(G25-H25)</f>
        <v>0</v>
      </c>
      <c r="D25" s="296">
        <f>C25-E25</f>
        <v>0</v>
      </c>
      <c r="E25" s="296">
        <f>SUM(P25:S25)-(N25-O25)</f>
        <v>0</v>
      </c>
      <c r="F25" s="281"/>
      <c r="G25" s="114"/>
      <c r="H25" s="114"/>
      <c r="I25" s="114"/>
      <c r="J25" s="114"/>
      <c r="K25" s="15">
        <f>R25</f>
        <v>0</v>
      </c>
      <c r="L25" s="114"/>
      <c r="M25" s="281"/>
      <c r="N25" s="114"/>
      <c r="O25" s="114"/>
      <c r="P25" s="114"/>
      <c r="Q25" s="114"/>
      <c r="R25" s="114"/>
      <c r="S25" s="114"/>
    </row>
    <row r="26" spans="2:19" s="21" customFormat="1" ht="15" customHeight="1">
      <c r="B26" s="280" t="s">
        <v>385</v>
      </c>
      <c r="C26" s="296">
        <f>SUM(I26:L26)-(G26-H26)</f>
        <v>0</v>
      </c>
      <c r="D26" s="296">
        <f>C26-E26</f>
        <v>0</v>
      </c>
      <c r="E26" s="296">
        <f>SUM(P26:S26)-(N26-O26)</f>
        <v>0</v>
      </c>
      <c r="F26" s="281"/>
      <c r="G26" s="114"/>
      <c r="H26" s="114"/>
      <c r="I26" s="114"/>
      <c r="J26" s="114"/>
      <c r="K26" s="15">
        <f>R26</f>
        <v>0</v>
      </c>
      <c r="L26" s="114"/>
      <c r="M26" s="281"/>
      <c r="N26" s="114"/>
      <c r="O26" s="114"/>
      <c r="P26" s="114"/>
      <c r="Q26" s="114"/>
      <c r="R26" s="114"/>
      <c r="S26" s="114"/>
    </row>
    <row r="27" spans="2:19" s="21" customFormat="1" ht="15" customHeight="1">
      <c r="B27" s="280" t="s">
        <v>268</v>
      </c>
      <c r="C27" s="296">
        <f>SUM(I27:L27)-(G27-H27)</f>
        <v>0</v>
      </c>
      <c r="D27" s="296">
        <f>C27-E27</f>
        <v>0</v>
      </c>
      <c r="E27" s="296">
        <f>SUM(P27:S27)-(N27-O27)</f>
        <v>0</v>
      </c>
      <c r="F27" s="281"/>
      <c r="G27" s="114"/>
      <c r="H27" s="114"/>
      <c r="I27" s="114"/>
      <c r="J27" s="114"/>
      <c r="K27" s="15">
        <f>R27</f>
        <v>0</v>
      </c>
      <c r="L27" s="114"/>
      <c r="M27" s="281"/>
      <c r="N27" s="114"/>
      <c r="O27" s="114"/>
      <c r="P27" s="114"/>
      <c r="Q27" s="114"/>
      <c r="R27" s="114"/>
      <c r="S27" s="114"/>
    </row>
    <row r="28" spans="2:19" ht="15" customHeight="1">
      <c r="B28" s="275" t="s">
        <v>271</v>
      </c>
      <c r="C28" s="295">
        <f>+SUM(C29:C35,C38,C41)</f>
        <v>0</v>
      </c>
      <c r="D28" s="295">
        <f>+SUM(D29:D35,D38,D41)</f>
        <v>0</v>
      </c>
      <c r="E28" s="295">
        <f>+SUM(E29:E35,E38,E41)</f>
        <v>0</v>
      </c>
      <c r="F28" s="271"/>
      <c r="G28" s="15">
        <f t="shared" ref="G28:L28" si="14">+SUM(G29:G35,G38,G41)</f>
        <v>0</v>
      </c>
      <c r="H28" s="15">
        <f t="shared" si="14"/>
        <v>0</v>
      </c>
      <c r="I28" s="15">
        <f t="shared" si="14"/>
        <v>0</v>
      </c>
      <c r="J28" s="15">
        <f t="shared" si="14"/>
        <v>0</v>
      </c>
      <c r="K28" s="15">
        <f t="shared" si="14"/>
        <v>0</v>
      </c>
      <c r="L28" s="15">
        <f t="shared" si="14"/>
        <v>0</v>
      </c>
      <c r="M28" s="271"/>
      <c r="N28" s="15">
        <f t="shared" ref="N28:S28" si="15">+SUM(N29:N35,N38,N41)</f>
        <v>0</v>
      </c>
      <c r="O28" s="15">
        <f t="shared" si="15"/>
        <v>0</v>
      </c>
      <c r="P28" s="15">
        <f t="shared" si="15"/>
        <v>0</v>
      </c>
      <c r="Q28" s="15">
        <f t="shared" si="15"/>
        <v>0</v>
      </c>
      <c r="R28" s="15">
        <f t="shared" si="15"/>
        <v>0</v>
      </c>
      <c r="S28" s="15">
        <f t="shared" si="15"/>
        <v>0</v>
      </c>
    </row>
    <row r="29" spans="2:19" ht="15" customHeight="1">
      <c r="B29" s="276" t="s">
        <v>225</v>
      </c>
      <c r="C29" s="295">
        <f t="shared" ref="C29:C34" si="16">SUM(I29:L29)-(G29-H29)</f>
        <v>0</v>
      </c>
      <c r="D29" s="295">
        <f t="shared" ref="D29:D34" si="17">C29-E29</f>
        <v>0</v>
      </c>
      <c r="E29" s="295">
        <f t="shared" ref="E29:E34" si="18">SUM(P29:S29)-(N29-O29)</f>
        <v>0</v>
      </c>
      <c r="F29" s="271"/>
      <c r="G29" s="114"/>
      <c r="H29" s="114"/>
      <c r="I29" s="114"/>
      <c r="J29" s="114"/>
      <c r="K29" s="15">
        <f t="shared" ref="K29:K34" si="19">R29</f>
        <v>0</v>
      </c>
      <c r="L29" s="114"/>
      <c r="M29" s="271"/>
      <c r="N29" s="114"/>
      <c r="O29" s="114"/>
      <c r="P29" s="114"/>
      <c r="Q29" s="114"/>
      <c r="R29" s="114"/>
      <c r="S29" s="114"/>
    </row>
    <row r="30" spans="2:19" ht="15" customHeight="1">
      <c r="B30" s="276" t="s">
        <v>228</v>
      </c>
      <c r="C30" s="295">
        <f t="shared" si="16"/>
        <v>0</v>
      </c>
      <c r="D30" s="295">
        <f t="shared" si="17"/>
        <v>0</v>
      </c>
      <c r="E30" s="295">
        <f t="shared" si="18"/>
        <v>0</v>
      </c>
      <c r="F30" s="271"/>
      <c r="G30" s="114"/>
      <c r="H30" s="114"/>
      <c r="I30" s="114"/>
      <c r="J30" s="114"/>
      <c r="K30" s="15">
        <f t="shared" si="19"/>
        <v>0</v>
      </c>
      <c r="L30" s="114"/>
      <c r="M30" s="271"/>
      <c r="N30" s="114"/>
      <c r="O30" s="114"/>
      <c r="P30" s="114"/>
      <c r="Q30" s="114"/>
      <c r="R30" s="114"/>
      <c r="S30" s="114"/>
    </row>
    <row r="31" spans="2:19" ht="15" customHeight="1">
      <c r="B31" s="276" t="s">
        <v>231</v>
      </c>
      <c r="C31" s="295">
        <f t="shared" si="16"/>
        <v>0</v>
      </c>
      <c r="D31" s="295">
        <f t="shared" si="17"/>
        <v>0</v>
      </c>
      <c r="E31" s="295">
        <f t="shared" si="18"/>
        <v>0</v>
      </c>
      <c r="F31" s="271"/>
      <c r="G31" s="114"/>
      <c r="H31" s="114"/>
      <c r="I31" s="114"/>
      <c r="J31" s="114"/>
      <c r="K31" s="15">
        <f t="shared" si="19"/>
        <v>0</v>
      </c>
      <c r="L31" s="114"/>
      <c r="M31" s="271"/>
      <c r="N31" s="114"/>
      <c r="O31" s="114"/>
      <c r="P31" s="114"/>
      <c r="Q31" s="114"/>
      <c r="R31" s="114"/>
      <c r="S31" s="114"/>
    </row>
    <row r="32" spans="2:19" ht="15" customHeight="1">
      <c r="B32" s="276" t="s">
        <v>234</v>
      </c>
      <c r="C32" s="295">
        <f t="shared" si="16"/>
        <v>0</v>
      </c>
      <c r="D32" s="295">
        <f t="shared" si="17"/>
        <v>0</v>
      </c>
      <c r="E32" s="295">
        <f t="shared" si="18"/>
        <v>0</v>
      </c>
      <c r="F32" s="271"/>
      <c r="G32" s="114"/>
      <c r="H32" s="114"/>
      <c r="I32" s="114"/>
      <c r="J32" s="114"/>
      <c r="K32" s="15">
        <f t="shared" si="19"/>
        <v>0</v>
      </c>
      <c r="L32" s="114"/>
      <c r="M32" s="271"/>
      <c r="N32" s="114"/>
      <c r="O32" s="114"/>
      <c r="P32" s="114"/>
      <c r="Q32" s="114"/>
      <c r="R32" s="114"/>
      <c r="S32" s="114"/>
    </row>
    <row r="33" spans="2:19" ht="15" customHeight="1">
      <c r="B33" s="276" t="s">
        <v>237</v>
      </c>
      <c r="C33" s="295">
        <f t="shared" si="16"/>
        <v>0</v>
      </c>
      <c r="D33" s="295">
        <f t="shared" si="17"/>
        <v>0</v>
      </c>
      <c r="E33" s="295">
        <f t="shared" si="18"/>
        <v>0</v>
      </c>
      <c r="F33" s="271"/>
      <c r="G33" s="114"/>
      <c r="H33" s="114"/>
      <c r="I33" s="114"/>
      <c r="J33" s="114"/>
      <c r="K33" s="15">
        <f t="shared" si="19"/>
        <v>0</v>
      </c>
      <c r="L33" s="114"/>
      <c r="M33" s="271"/>
      <c r="N33" s="114"/>
      <c r="O33" s="114"/>
      <c r="P33" s="114"/>
      <c r="Q33" s="114"/>
      <c r="R33" s="114"/>
      <c r="S33" s="114"/>
    </row>
    <row r="34" spans="2:19" ht="15" customHeight="1">
      <c r="B34" s="276" t="s">
        <v>240</v>
      </c>
      <c r="C34" s="295">
        <f t="shared" si="16"/>
        <v>0</v>
      </c>
      <c r="D34" s="295">
        <f t="shared" si="17"/>
        <v>0</v>
      </c>
      <c r="E34" s="295">
        <f t="shared" si="18"/>
        <v>0</v>
      </c>
      <c r="F34" s="271"/>
      <c r="G34" s="114"/>
      <c r="H34" s="114"/>
      <c r="I34" s="114"/>
      <c r="J34" s="114"/>
      <c r="K34" s="15">
        <f t="shared" si="19"/>
        <v>0</v>
      </c>
      <c r="L34" s="114"/>
      <c r="M34" s="271"/>
      <c r="N34" s="114"/>
      <c r="O34" s="114"/>
      <c r="P34" s="114"/>
      <c r="Q34" s="114"/>
      <c r="R34" s="114"/>
      <c r="S34" s="114"/>
    </row>
    <row r="35" spans="2:19" ht="15" customHeight="1">
      <c r="B35" s="279" t="s">
        <v>243</v>
      </c>
      <c r="C35" s="295">
        <f>+C36+C37</f>
        <v>0</v>
      </c>
      <c r="D35" s="295">
        <f>+D36+D37</f>
        <v>0</v>
      </c>
      <c r="E35" s="295">
        <f>+E36+E37</f>
        <v>0</v>
      </c>
      <c r="F35" s="271"/>
      <c r="G35" s="15">
        <f t="shared" ref="G35:L35" si="20">+G36+G37</f>
        <v>0</v>
      </c>
      <c r="H35" s="15">
        <f t="shared" si="20"/>
        <v>0</v>
      </c>
      <c r="I35" s="15">
        <f t="shared" si="20"/>
        <v>0</v>
      </c>
      <c r="J35" s="15">
        <f t="shared" si="20"/>
        <v>0</v>
      </c>
      <c r="K35" s="15">
        <f t="shared" si="20"/>
        <v>0</v>
      </c>
      <c r="L35" s="15">
        <f t="shared" si="20"/>
        <v>0</v>
      </c>
      <c r="M35" s="271"/>
      <c r="N35" s="15">
        <f t="shared" ref="N35:S35" si="21">+N36+N37</f>
        <v>0</v>
      </c>
      <c r="O35" s="15">
        <f t="shared" si="21"/>
        <v>0</v>
      </c>
      <c r="P35" s="15">
        <f t="shared" si="21"/>
        <v>0</v>
      </c>
      <c r="Q35" s="15">
        <f t="shared" si="21"/>
        <v>0</v>
      </c>
      <c r="R35" s="15">
        <f t="shared" si="21"/>
        <v>0</v>
      </c>
      <c r="S35" s="15">
        <f t="shared" si="21"/>
        <v>0</v>
      </c>
    </row>
    <row r="36" spans="2:19" ht="15" customHeight="1">
      <c r="B36" s="280" t="s">
        <v>245</v>
      </c>
      <c r="C36" s="296">
        <f>SUM(I36:L36)-(G36-H36)</f>
        <v>0</v>
      </c>
      <c r="D36" s="296">
        <f>C36-E36</f>
        <v>0</v>
      </c>
      <c r="E36" s="296">
        <f>SUM(P36:S36)-(N36-O36)</f>
        <v>0</v>
      </c>
      <c r="F36" s="271"/>
      <c r="G36" s="114"/>
      <c r="H36" s="114"/>
      <c r="I36" s="114"/>
      <c r="J36" s="114"/>
      <c r="K36" s="15">
        <f>R36</f>
        <v>0</v>
      </c>
      <c r="L36" s="114"/>
      <c r="M36" s="271"/>
      <c r="N36" s="114"/>
      <c r="O36" s="114"/>
      <c r="P36" s="114"/>
      <c r="Q36" s="114"/>
      <c r="R36" s="114"/>
      <c r="S36" s="114"/>
    </row>
    <row r="37" spans="2:19" ht="15" customHeight="1">
      <c r="B37" s="280" t="s">
        <v>248</v>
      </c>
      <c r="C37" s="296">
        <f>SUM(I37:L37)-(G37-H37)</f>
        <v>0</v>
      </c>
      <c r="D37" s="296">
        <f>C37-E37</f>
        <v>0</v>
      </c>
      <c r="E37" s="296">
        <f>SUM(P37:S37)-(N37-O37)</f>
        <v>0</v>
      </c>
      <c r="F37" s="271"/>
      <c r="G37" s="114"/>
      <c r="H37" s="114"/>
      <c r="I37" s="114"/>
      <c r="J37" s="114"/>
      <c r="K37" s="15">
        <f>R37</f>
        <v>0</v>
      </c>
      <c r="L37" s="114"/>
      <c r="M37" s="271"/>
      <c r="N37" s="114"/>
      <c r="O37" s="114"/>
      <c r="P37" s="114"/>
      <c r="Q37" s="114"/>
      <c r="R37" s="114"/>
      <c r="S37" s="114"/>
    </row>
    <row r="38" spans="2:19" ht="15" customHeight="1">
      <c r="B38" s="279" t="s">
        <v>251</v>
      </c>
      <c r="C38" s="295">
        <f>+C39+C40</f>
        <v>0</v>
      </c>
      <c r="D38" s="295">
        <f>+D39+D40</f>
        <v>0</v>
      </c>
      <c r="E38" s="295">
        <f>+E39+E40</f>
        <v>0</v>
      </c>
      <c r="F38" s="271"/>
      <c r="G38" s="15">
        <f t="shared" ref="G38:L38" si="22">+G39+G40</f>
        <v>0</v>
      </c>
      <c r="H38" s="15">
        <f t="shared" si="22"/>
        <v>0</v>
      </c>
      <c r="I38" s="15">
        <f t="shared" si="22"/>
        <v>0</v>
      </c>
      <c r="J38" s="15">
        <f t="shared" si="22"/>
        <v>0</v>
      </c>
      <c r="K38" s="15">
        <f t="shared" si="22"/>
        <v>0</v>
      </c>
      <c r="L38" s="15">
        <f t="shared" si="22"/>
        <v>0</v>
      </c>
      <c r="M38" s="271"/>
      <c r="N38" s="15">
        <f t="shared" ref="N38:S38" si="23">+N39+N40</f>
        <v>0</v>
      </c>
      <c r="O38" s="15">
        <f t="shared" si="23"/>
        <v>0</v>
      </c>
      <c r="P38" s="15">
        <f t="shared" si="23"/>
        <v>0</v>
      </c>
      <c r="Q38" s="15">
        <f t="shared" si="23"/>
        <v>0</v>
      </c>
      <c r="R38" s="15">
        <f t="shared" si="23"/>
        <v>0</v>
      </c>
      <c r="S38" s="15">
        <f t="shared" si="23"/>
        <v>0</v>
      </c>
    </row>
    <row r="39" spans="2:19" ht="15" customHeight="1">
      <c r="B39" s="280" t="s">
        <v>253</v>
      </c>
      <c r="C39" s="296">
        <f>SUM(I39:L39)-(G39-H39)</f>
        <v>0</v>
      </c>
      <c r="D39" s="296">
        <f>C39-E39</f>
        <v>0</v>
      </c>
      <c r="E39" s="296">
        <f>SUM(P39:S39)-(N39-O39)</f>
        <v>0</v>
      </c>
      <c r="F39" s="271"/>
      <c r="G39" s="114"/>
      <c r="H39" s="114"/>
      <c r="I39" s="114"/>
      <c r="J39" s="114"/>
      <c r="K39" s="15">
        <f>R39</f>
        <v>0</v>
      </c>
      <c r="L39" s="114"/>
      <c r="M39" s="271"/>
      <c r="N39" s="114"/>
      <c r="O39" s="114"/>
      <c r="P39" s="114"/>
      <c r="Q39" s="114"/>
      <c r="R39" s="114"/>
      <c r="S39" s="114"/>
    </row>
    <row r="40" spans="2:19" ht="15" customHeight="1">
      <c r="B40" s="280" t="s">
        <v>256</v>
      </c>
      <c r="C40" s="296">
        <f>SUM(I40:L40)-(G40-H40)</f>
        <v>0</v>
      </c>
      <c r="D40" s="296">
        <f>C40-E40</f>
        <v>0</v>
      </c>
      <c r="E40" s="296">
        <f>SUM(P40:S40)-(N40-O40)</f>
        <v>0</v>
      </c>
      <c r="F40" s="271"/>
      <c r="G40" s="114"/>
      <c r="H40" s="114"/>
      <c r="I40" s="114"/>
      <c r="J40" s="114"/>
      <c r="K40" s="15">
        <f>R40</f>
        <v>0</v>
      </c>
      <c r="L40" s="114"/>
      <c r="M40" s="271"/>
      <c r="N40" s="114"/>
      <c r="O40" s="114"/>
      <c r="P40" s="114"/>
      <c r="Q40" s="114"/>
      <c r="R40" s="114"/>
      <c r="S40" s="114"/>
    </row>
    <row r="41" spans="2:19" ht="15" customHeight="1">
      <c r="B41" s="279" t="s">
        <v>259</v>
      </c>
      <c r="C41" s="295">
        <f>+C42+C43+C44</f>
        <v>0</v>
      </c>
      <c r="D41" s="295">
        <f>+D42+D43+D44</f>
        <v>0</v>
      </c>
      <c r="E41" s="295">
        <f>+E42+E43+E44</f>
        <v>0</v>
      </c>
      <c r="F41" s="281"/>
      <c r="G41" s="15">
        <f t="shared" ref="G41:L41" si="24">+G42+G43+G44</f>
        <v>0</v>
      </c>
      <c r="H41" s="15">
        <f t="shared" si="24"/>
        <v>0</v>
      </c>
      <c r="I41" s="15">
        <f t="shared" si="24"/>
        <v>0</v>
      </c>
      <c r="J41" s="15">
        <f t="shared" si="24"/>
        <v>0</v>
      </c>
      <c r="K41" s="15">
        <f t="shared" si="24"/>
        <v>0</v>
      </c>
      <c r="L41" s="15">
        <f t="shared" si="24"/>
        <v>0</v>
      </c>
      <c r="M41" s="281"/>
      <c r="N41" s="15">
        <f t="shared" ref="N41:S41" si="25">+N42+N43+N44</f>
        <v>0</v>
      </c>
      <c r="O41" s="15">
        <f t="shared" si="25"/>
        <v>0</v>
      </c>
      <c r="P41" s="15">
        <f t="shared" si="25"/>
        <v>0</v>
      </c>
      <c r="Q41" s="15">
        <f t="shared" si="25"/>
        <v>0</v>
      </c>
      <c r="R41" s="15">
        <f t="shared" si="25"/>
        <v>0</v>
      </c>
      <c r="S41" s="15">
        <f t="shared" si="25"/>
        <v>0</v>
      </c>
    </row>
    <row r="42" spans="2:19" ht="15" customHeight="1">
      <c r="B42" s="280" t="s">
        <v>384</v>
      </c>
      <c r="C42" s="296">
        <f>SUM(I42:L42)-(G42-H42)</f>
        <v>0</v>
      </c>
      <c r="D42" s="296">
        <f>C42-E42</f>
        <v>0</v>
      </c>
      <c r="E42" s="296">
        <f>SUM(P42:S42)-(N42-O42)</f>
        <v>0</v>
      </c>
      <c r="F42" s="281"/>
      <c r="G42" s="114"/>
      <c r="H42" s="114"/>
      <c r="I42" s="114"/>
      <c r="J42" s="114"/>
      <c r="K42" s="15">
        <f>R42</f>
        <v>0</v>
      </c>
      <c r="L42" s="114"/>
      <c r="M42" s="281"/>
      <c r="N42" s="114"/>
      <c r="O42" s="114"/>
      <c r="P42" s="114"/>
      <c r="Q42" s="114"/>
      <c r="R42" s="114"/>
      <c r="S42" s="114"/>
    </row>
    <row r="43" spans="2:19" ht="15" customHeight="1">
      <c r="B43" s="280" t="s">
        <v>385</v>
      </c>
      <c r="C43" s="296">
        <f>SUM(I43:L43)-(G43-H43)</f>
        <v>0</v>
      </c>
      <c r="D43" s="296">
        <f>C43-E43</f>
        <v>0</v>
      </c>
      <c r="E43" s="296">
        <f>SUM(P43:S43)-(N43-O43)</f>
        <v>0</v>
      </c>
      <c r="F43" s="281"/>
      <c r="G43" s="114"/>
      <c r="H43" s="114"/>
      <c r="I43" s="114"/>
      <c r="J43" s="114"/>
      <c r="K43" s="15">
        <f>R43</f>
        <v>0</v>
      </c>
      <c r="L43" s="114"/>
      <c r="M43" s="281"/>
      <c r="N43" s="114"/>
      <c r="O43" s="114"/>
      <c r="P43" s="114"/>
      <c r="Q43" s="114"/>
      <c r="R43" s="114"/>
      <c r="S43" s="114"/>
    </row>
    <row r="44" spans="2:19" ht="15" customHeight="1">
      <c r="B44" s="280" t="s">
        <v>268</v>
      </c>
      <c r="C44" s="296">
        <f>SUM(I44:L44)-(G44-H44)</f>
        <v>0</v>
      </c>
      <c r="D44" s="296">
        <f>C44-E44</f>
        <v>0</v>
      </c>
      <c r="E44" s="296">
        <f>SUM(P44:S44)-(N44-O44)</f>
        <v>0</v>
      </c>
      <c r="F44" s="281"/>
      <c r="G44" s="114"/>
      <c r="H44" s="114"/>
      <c r="I44" s="114"/>
      <c r="J44" s="114"/>
      <c r="K44" s="15">
        <f>R44</f>
        <v>0</v>
      </c>
      <c r="L44" s="114"/>
      <c r="M44" s="281"/>
      <c r="N44" s="114"/>
      <c r="O44" s="114"/>
      <c r="P44" s="114"/>
      <c r="Q44" s="114"/>
      <c r="R44" s="114"/>
      <c r="S44" s="114"/>
    </row>
    <row r="45" spans="2:19" ht="15" customHeight="1">
      <c r="B45" s="282" t="s">
        <v>388</v>
      </c>
      <c r="C45" s="295">
        <f>SUM(C46,C60,C74,C85,C96,C110,C124,C135)</f>
        <v>0</v>
      </c>
      <c r="D45" s="295">
        <f>SUM(D46,D60,D74,D85,D96,D110,D124,D135)</f>
        <v>0</v>
      </c>
      <c r="E45" s="295">
        <f>SUM(E46,E60,E74,E85,E96,E110,E124,E135)</f>
        <v>0</v>
      </c>
      <c r="F45" s="271"/>
      <c r="G45" s="15">
        <f>SUM(G46,G60,G74,G85,G96,G110,G124,G135)</f>
        <v>0</v>
      </c>
      <c r="H45" s="15">
        <f>SUM(H46,H60,H74,H85,H96,H110,H124,H135)</f>
        <v>0</v>
      </c>
      <c r="I45" s="15">
        <f>SUM(I46,I60,I74,I85,I96,I110,I124,I135)</f>
        <v>0</v>
      </c>
      <c r="J45" s="15">
        <f>SUM(J46,J60,J74,J85,J96,J110,J124,J135)</f>
        <v>0</v>
      </c>
      <c r="K45" s="15">
        <f>+K46+K60+K74+K85+K96+K110+K124+K135</f>
        <v>0</v>
      </c>
      <c r="L45" s="15">
        <f>SUM(L46,L60,L74,L85,L96,L110,L124,L135)</f>
        <v>0</v>
      </c>
      <c r="M45" s="271"/>
      <c r="N45" s="15">
        <f t="shared" ref="N45:S45" si="26">SUM(N46,N60,N74,N85,N96,N110,N124,N135)</f>
        <v>0</v>
      </c>
      <c r="O45" s="15">
        <f t="shared" si="26"/>
        <v>0</v>
      </c>
      <c r="P45" s="15">
        <f t="shared" si="26"/>
        <v>0</v>
      </c>
      <c r="Q45" s="15">
        <f t="shared" si="26"/>
        <v>0</v>
      </c>
      <c r="R45" s="15">
        <f t="shared" si="26"/>
        <v>0</v>
      </c>
      <c r="S45" s="15">
        <f t="shared" si="26"/>
        <v>0</v>
      </c>
    </row>
    <row r="46" spans="2:19" ht="15" customHeight="1">
      <c r="B46" s="275" t="s">
        <v>290</v>
      </c>
      <c r="C46" s="295">
        <f>+SUM(C47:C49,C53:C56)</f>
        <v>0</v>
      </c>
      <c r="D46" s="295">
        <f>+SUM(D47:D49,D53:D56)</f>
        <v>0</v>
      </c>
      <c r="E46" s="295">
        <f>+SUM(E47:E49,E53:E56)</f>
        <v>0</v>
      </c>
      <c r="F46" s="271"/>
      <c r="G46" s="15">
        <f t="shared" ref="G46:L46" si="27">+SUM(G47:G49,G53:G56)</f>
        <v>0</v>
      </c>
      <c r="H46" s="15">
        <f t="shared" si="27"/>
        <v>0</v>
      </c>
      <c r="I46" s="15">
        <f t="shared" si="27"/>
        <v>0</v>
      </c>
      <c r="J46" s="15">
        <f t="shared" si="27"/>
        <v>0</v>
      </c>
      <c r="K46" s="15">
        <f t="shared" si="27"/>
        <v>0</v>
      </c>
      <c r="L46" s="15">
        <f t="shared" si="27"/>
        <v>0</v>
      </c>
      <c r="M46" s="271"/>
      <c r="N46" s="15">
        <f t="shared" ref="N46:S46" si="28">+SUM(N47:N49,N53:N56)</f>
        <v>0</v>
      </c>
      <c r="O46" s="15">
        <f t="shared" si="28"/>
        <v>0</v>
      </c>
      <c r="P46" s="15">
        <f t="shared" si="28"/>
        <v>0</v>
      </c>
      <c r="Q46" s="15">
        <f t="shared" si="28"/>
        <v>0</v>
      </c>
      <c r="R46" s="15">
        <f t="shared" si="28"/>
        <v>0</v>
      </c>
      <c r="S46" s="15">
        <f t="shared" si="28"/>
        <v>0</v>
      </c>
    </row>
    <row r="47" spans="2:19" ht="15" customHeight="1">
      <c r="B47" s="276" t="s">
        <v>225</v>
      </c>
      <c r="C47" s="295">
        <f>SUM(I47:L47)-(G47-H47)</f>
        <v>0</v>
      </c>
      <c r="D47" s="295">
        <f>C47-E47</f>
        <v>0</v>
      </c>
      <c r="E47" s="295">
        <f>SUM(P47:S47)-(N47-O47)</f>
        <v>0</v>
      </c>
      <c r="F47" s="271"/>
      <c r="G47" s="114"/>
      <c r="H47" s="114"/>
      <c r="I47" s="114"/>
      <c r="J47" s="114"/>
      <c r="K47" s="15">
        <f>R47</f>
        <v>0</v>
      </c>
      <c r="L47" s="114"/>
      <c r="M47" s="271"/>
      <c r="N47" s="114"/>
      <c r="O47" s="114"/>
      <c r="P47" s="114"/>
      <c r="Q47" s="114"/>
      <c r="R47" s="114"/>
      <c r="S47" s="114"/>
    </row>
    <row r="48" spans="2:19" ht="15" customHeight="1">
      <c r="B48" s="276" t="s">
        <v>228</v>
      </c>
      <c r="C48" s="295">
        <f>SUM(I48:L48)-(G48-H48)</f>
        <v>0</v>
      </c>
      <c r="D48" s="295">
        <f>C48-E48</f>
        <v>0</v>
      </c>
      <c r="E48" s="295">
        <f>SUM(P48:S48)-(N48-O48)</f>
        <v>0</v>
      </c>
      <c r="F48" s="271"/>
      <c r="G48" s="114"/>
      <c r="H48" s="114"/>
      <c r="I48" s="114"/>
      <c r="J48" s="114"/>
      <c r="K48" s="15">
        <f>R48</f>
        <v>0</v>
      </c>
      <c r="L48" s="114"/>
      <c r="M48" s="271"/>
      <c r="N48" s="114"/>
      <c r="O48" s="114"/>
      <c r="P48" s="114"/>
      <c r="Q48" s="114"/>
      <c r="R48" s="114"/>
      <c r="S48" s="114"/>
    </row>
    <row r="49" spans="2:19" ht="15" customHeight="1">
      <c r="B49" s="276" t="s">
        <v>295</v>
      </c>
      <c r="C49" s="295">
        <f>SUM(C50:C52)</f>
        <v>0</v>
      </c>
      <c r="D49" s="295">
        <f>SUM(D50:D52)</f>
        <v>0</v>
      </c>
      <c r="E49" s="295">
        <f>SUM(E50:E52)</f>
        <v>0</v>
      </c>
      <c r="F49" s="271"/>
      <c r="G49" s="15">
        <f t="shared" ref="G49:L49" si="29">SUM(G50:G52)</f>
        <v>0</v>
      </c>
      <c r="H49" s="15">
        <f t="shared" si="29"/>
        <v>0</v>
      </c>
      <c r="I49" s="15">
        <f t="shared" si="29"/>
        <v>0</v>
      </c>
      <c r="J49" s="15">
        <f t="shared" si="29"/>
        <v>0</v>
      </c>
      <c r="K49" s="15">
        <f t="shared" si="29"/>
        <v>0</v>
      </c>
      <c r="L49" s="15">
        <f t="shared" si="29"/>
        <v>0</v>
      </c>
      <c r="M49" s="271"/>
      <c r="N49" s="15">
        <f t="shared" ref="N49:S49" si="30">SUM(N50:N52)</f>
        <v>0</v>
      </c>
      <c r="O49" s="15">
        <f t="shared" si="30"/>
        <v>0</v>
      </c>
      <c r="P49" s="15">
        <f t="shared" si="30"/>
        <v>0</v>
      </c>
      <c r="Q49" s="15">
        <f t="shared" si="30"/>
        <v>0</v>
      </c>
      <c r="R49" s="15">
        <f t="shared" si="30"/>
        <v>0</v>
      </c>
      <c r="S49" s="15">
        <f t="shared" si="30"/>
        <v>0</v>
      </c>
    </row>
    <row r="50" spans="2:19" ht="15" customHeight="1">
      <c r="B50" s="283" t="s">
        <v>231</v>
      </c>
      <c r="C50" s="296">
        <f t="shared" ref="C50:C55" si="31">SUM(I50:L50)-(G50-H50)</f>
        <v>0</v>
      </c>
      <c r="D50" s="296">
        <f t="shared" ref="D50:D55" si="32">C50-E50</f>
        <v>0</v>
      </c>
      <c r="E50" s="296">
        <f t="shared" ref="E50:E55" si="33">SUM(P50:S50)-(N50-O50)</f>
        <v>0</v>
      </c>
      <c r="F50" s="271"/>
      <c r="G50" s="114"/>
      <c r="H50" s="114"/>
      <c r="I50" s="114"/>
      <c r="J50" s="114"/>
      <c r="K50" s="15">
        <f t="shared" ref="K50:K55" si="34">R50</f>
        <v>0</v>
      </c>
      <c r="L50" s="114"/>
      <c r="M50" s="271"/>
      <c r="N50" s="114"/>
      <c r="O50" s="114"/>
      <c r="P50" s="114"/>
      <c r="Q50" s="114"/>
      <c r="R50" s="114"/>
      <c r="S50" s="114"/>
    </row>
    <row r="51" spans="2:19" ht="15" customHeight="1">
      <c r="B51" s="283" t="s">
        <v>234</v>
      </c>
      <c r="C51" s="296">
        <f t="shared" si="31"/>
        <v>0</v>
      </c>
      <c r="D51" s="296">
        <f t="shared" si="32"/>
        <v>0</v>
      </c>
      <c r="E51" s="296">
        <f t="shared" si="33"/>
        <v>0</v>
      </c>
      <c r="F51" s="271"/>
      <c r="G51" s="114"/>
      <c r="H51" s="114"/>
      <c r="I51" s="114"/>
      <c r="J51" s="114"/>
      <c r="K51" s="15">
        <f t="shared" si="34"/>
        <v>0</v>
      </c>
      <c r="L51" s="114"/>
      <c r="M51" s="271"/>
      <c r="N51" s="114"/>
      <c r="O51" s="114"/>
      <c r="P51" s="114"/>
      <c r="Q51" s="114"/>
      <c r="R51" s="114"/>
      <c r="S51" s="114"/>
    </row>
    <row r="52" spans="2:19" ht="15" customHeight="1">
      <c r="B52" s="283" t="s">
        <v>237</v>
      </c>
      <c r="C52" s="296">
        <f t="shared" si="31"/>
        <v>0</v>
      </c>
      <c r="D52" s="296">
        <f t="shared" si="32"/>
        <v>0</v>
      </c>
      <c r="E52" s="296">
        <f t="shared" si="33"/>
        <v>0</v>
      </c>
      <c r="F52" s="271"/>
      <c r="G52" s="114"/>
      <c r="H52" s="114"/>
      <c r="I52" s="114"/>
      <c r="J52" s="114"/>
      <c r="K52" s="15">
        <f t="shared" si="34"/>
        <v>0</v>
      </c>
      <c r="L52" s="114"/>
      <c r="M52" s="271"/>
      <c r="N52" s="114"/>
      <c r="O52" s="114"/>
      <c r="P52" s="114"/>
      <c r="Q52" s="114"/>
      <c r="R52" s="114"/>
      <c r="S52" s="114"/>
    </row>
    <row r="53" spans="2:19" ht="15" customHeight="1">
      <c r="B53" s="276" t="s">
        <v>240</v>
      </c>
      <c r="C53" s="295">
        <f t="shared" si="31"/>
        <v>0</v>
      </c>
      <c r="D53" s="295">
        <f t="shared" si="32"/>
        <v>0</v>
      </c>
      <c r="E53" s="295">
        <f t="shared" si="33"/>
        <v>0</v>
      </c>
      <c r="F53" s="271"/>
      <c r="G53" s="114"/>
      <c r="H53" s="114"/>
      <c r="I53" s="114"/>
      <c r="J53" s="114"/>
      <c r="K53" s="15">
        <f t="shared" si="34"/>
        <v>0</v>
      </c>
      <c r="L53" s="114"/>
      <c r="M53" s="271"/>
      <c r="N53" s="114"/>
      <c r="O53" s="114"/>
      <c r="P53" s="114"/>
      <c r="Q53" s="114"/>
      <c r="R53" s="114"/>
      <c r="S53" s="114"/>
    </row>
    <row r="54" spans="2:19" ht="15" customHeight="1">
      <c r="B54" s="276" t="s">
        <v>243</v>
      </c>
      <c r="C54" s="295">
        <f t="shared" si="31"/>
        <v>0</v>
      </c>
      <c r="D54" s="295">
        <f t="shared" si="32"/>
        <v>0</v>
      </c>
      <c r="E54" s="295">
        <f t="shared" si="33"/>
        <v>0</v>
      </c>
      <c r="F54" s="271"/>
      <c r="G54" s="114"/>
      <c r="H54" s="114"/>
      <c r="I54" s="114"/>
      <c r="J54" s="114"/>
      <c r="K54" s="15">
        <f t="shared" si="34"/>
        <v>0</v>
      </c>
      <c r="L54" s="114"/>
      <c r="M54" s="271"/>
      <c r="N54" s="114"/>
      <c r="O54" s="114"/>
      <c r="P54" s="114"/>
      <c r="Q54" s="114"/>
      <c r="R54" s="114"/>
      <c r="S54" s="114"/>
    </row>
    <row r="55" spans="2:19" ht="15" customHeight="1">
      <c r="B55" s="276" t="s">
        <v>251</v>
      </c>
      <c r="C55" s="295">
        <f t="shared" si="31"/>
        <v>0</v>
      </c>
      <c r="D55" s="295">
        <f t="shared" si="32"/>
        <v>0</v>
      </c>
      <c r="E55" s="295">
        <f t="shared" si="33"/>
        <v>0</v>
      </c>
      <c r="F55" s="271"/>
      <c r="G55" s="114"/>
      <c r="H55" s="114"/>
      <c r="I55" s="114"/>
      <c r="J55" s="114"/>
      <c r="K55" s="15">
        <f t="shared" si="34"/>
        <v>0</v>
      </c>
      <c r="L55" s="114"/>
      <c r="M55" s="271"/>
      <c r="N55" s="114"/>
      <c r="O55" s="114"/>
      <c r="P55" s="114"/>
      <c r="Q55" s="114"/>
      <c r="R55" s="114"/>
      <c r="S55" s="114"/>
    </row>
    <row r="56" spans="2:19" ht="15" customHeight="1">
      <c r="B56" s="279" t="s">
        <v>259</v>
      </c>
      <c r="C56" s="295">
        <f>+C57+C58+C59</f>
        <v>0</v>
      </c>
      <c r="D56" s="295">
        <f>+D57+D58+D59</f>
        <v>0</v>
      </c>
      <c r="E56" s="295">
        <f>+E57+E58+E59</f>
        <v>0</v>
      </c>
      <c r="F56" s="281"/>
      <c r="G56" s="15">
        <f t="shared" ref="G56:L56" si="35">+G57+G58+G59</f>
        <v>0</v>
      </c>
      <c r="H56" s="15">
        <f t="shared" si="35"/>
        <v>0</v>
      </c>
      <c r="I56" s="15">
        <f t="shared" si="35"/>
        <v>0</v>
      </c>
      <c r="J56" s="15">
        <f t="shared" si="35"/>
        <v>0</v>
      </c>
      <c r="K56" s="15">
        <f t="shared" si="35"/>
        <v>0</v>
      </c>
      <c r="L56" s="15">
        <f t="shared" si="35"/>
        <v>0</v>
      </c>
      <c r="M56" s="281"/>
      <c r="N56" s="15">
        <f t="shared" ref="N56:S56" si="36">+N57+N58+N59</f>
        <v>0</v>
      </c>
      <c r="O56" s="15">
        <f t="shared" si="36"/>
        <v>0</v>
      </c>
      <c r="P56" s="15">
        <f t="shared" si="36"/>
        <v>0</v>
      </c>
      <c r="Q56" s="15">
        <f t="shared" si="36"/>
        <v>0</v>
      </c>
      <c r="R56" s="15">
        <f t="shared" si="36"/>
        <v>0</v>
      </c>
      <c r="S56" s="15">
        <f t="shared" si="36"/>
        <v>0</v>
      </c>
    </row>
    <row r="57" spans="2:19" ht="15" customHeight="1">
      <c r="B57" s="280" t="s">
        <v>384</v>
      </c>
      <c r="C57" s="296">
        <f>SUM(I57:L57)-(G57-H57)</f>
        <v>0</v>
      </c>
      <c r="D57" s="296">
        <f>C57-E57</f>
        <v>0</v>
      </c>
      <c r="E57" s="296">
        <f>SUM(P57:S57)-(N57-O57)</f>
        <v>0</v>
      </c>
      <c r="F57" s="281"/>
      <c r="G57" s="114"/>
      <c r="H57" s="114"/>
      <c r="I57" s="114"/>
      <c r="J57" s="114"/>
      <c r="K57" s="15">
        <f>R57</f>
        <v>0</v>
      </c>
      <c r="L57" s="114"/>
      <c r="M57" s="281"/>
      <c r="N57" s="114"/>
      <c r="O57" s="114"/>
      <c r="P57" s="114"/>
      <c r="Q57" s="114"/>
      <c r="R57" s="114"/>
      <c r="S57" s="114"/>
    </row>
    <row r="58" spans="2:19" ht="15" customHeight="1">
      <c r="B58" s="280" t="s">
        <v>385</v>
      </c>
      <c r="C58" s="296">
        <f>SUM(I58:L58)-(G58-H58)</f>
        <v>0</v>
      </c>
      <c r="D58" s="296">
        <f>C58-E58</f>
        <v>0</v>
      </c>
      <c r="E58" s="296">
        <f>SUM(P58:S58)-(N58-O58)</f>
        <v>0</v>
      </c>
      <c r="F58" s="281"/>
      <c r="G58" s="114"/>
      <c r="H58" s="114"/>
      <c r="I58" s="114"/>
      <c r="J58" s="114"/>
      <c r="K58" s="15">
        <f>R58</f>
        <v>0</v>
      </c>
      <c r="L58" s="114"/>
      <c r="M58" s="281"/>
      <c r="N58" s="114"/>
      <c r="O58" s="114"/>
      <c r="P58" s="114"/>
      <c r="Q58" s="114"/>
      <c r="R58" s="114"/>
      <c r="S58" s="114"/>
    </row>
    <row r="59" spans="2:19" ht="15" customHeight="1">
      <c r="B59" s="280" t="s">
        <v>268</v>
      </c>
      <c r="C59" s="296">
        <f>SUM(I59:L59)-(G59-H59)</f>
        <v>0</v>
      </c>
      <c r="D59" s="296">
        <f>C59-E59</f>
        <v>0</v>
      </c>
      <c r="E59" s="296">
        <f>SUM(P59:S59)-(N59-O59)</f>
        <v>0</v>
      </c>
      <c r="F59" s="281"/>
      <c r="G59" s="114"/>
      <c r="H59" s="114"/>
      <c r="I59" s="114"/>
      <c r="J59" s="114"/>
      <c r="K59" s="15">
        <f>R59</f>
        <v>0</v>
      </c>
      <c r="L59" s="114"/>
      <c r="M59" s="281"/>
      <c r="N59" s="114"/>
      <c r="O59" s="114"/>
      <c r="P59" s="114"/>
      <c r="Q59" s="114"/>
      <c r="R59" s="114"/>
      <c r="S59" s="114"/>
    </row>
    <row r="60" spans="2:19" ht="15" customHeight="1">
      <c r="B60" s="275" t="s">
        <v>316</v>
      </c>
      <c r="C60" s="295">
        <f>+SUM(C61:C63,C67:C70)</f>
        <v>0</v>
      </c>
      <c r="D60" s="295">
        <f>+SUM(D61:D63,D67:D70)</f>
        <v>0</v>
      </c>
      <c r="E60" s="295">
        <f>+SUM(E61:E63,E67:E70)</f>
        <v>0</v>
      </c>
      <c r="F60" s="271"/>
      <c r="G60" s="295">
        <f t="shared" ref="G60:L60" si="37">+SUM(G61:G63,G67:G70)</f>
        <v>0</v>
      </c>
      <c r="H60" s="295">
        <f t="shared" si="37"/>
        <v>0</v>
      </c>
      <c r="I60" s="295">
        <f t="shared" si="37"/>
        <v>0</v>
      </c>
      <c r="J60" s="295">
        <f t="shared" si="37"/>
        <v>0</v>
      </c>
      <c r="K60" s="295">
        <f t="shared" si="37"/>
        <v>0</v>
      </c>
      <c r="L60" s="295">
        <f t="shared" si="37"/>
        <v>0</v>
      </c>
      <c r="M60" s="271"/>
      <c r="N60" s="295">
        <f t="shared" ref="N60:S60" si="38">+SUM(N61:N63,N67:N70)</f>
        <v>0</v>
      </c>
      <c r="O60" s="295">
        <f t="shared" si="38"/>
        <v>0</v>
      </c>
      <c r="P60" s="295">
        <f t="shared" si="38"/>
        <v>0</v>
      </c>
      <c r="Q60" s="295">
        <f t="shared" si="38"/>
        <v>0</v>
      </c>
      <c r="R60" s="295">
        <f t="shared" si="38"/>
        <v>0</v>
      </c>
      <c r="S60" s="295">
        <f t="shared" si="38"/>
        <v>0</v>
      </c>
    </row>
    <row r="61" spans="2:19" ht="15" customHeight="1">
      <c r="B61" s="276" t="s">
        <v>225</v>
      </c>
      <c r="C61" s="295">
        <f>SUM(I61:L61)-(G61-H61)</f>
        <v>0</v>
      </c>
      <c r="D61" s="295">
        <f>C61-E61</f>
        <v>0</v>
      </c>
      <c r="E61" s="295">
        <f>SUM(P61:S61)-(N61-O61)</f>
        <v>0</v>
      </c>
      <c r="F61" s="271"/>
      <c r="G61" s="114"/>
      <c r="H61" s="114"/>
      <c r="I61" s="114"/>
      <c r="J61" s="114"/>
      <c r="K61" s="15">
        <f>R61</f>
        <v>0</v>
      </c>
      <c r="L61" s="114"/>
      <c r="M61" s="271"/>
      <c r="N61" s="114"/>
      <c r="O61" s="114"/>
      <c r="P61" s="114"/>
      <c r="Q61" s="114"/>
      <c r="R61" s="114"/>
      <c r="S61" s="114"/>
    </row>
    <row r="62" spans="2:19" ht="15" customHeight="1">
      <c r="B62" s="276" t="s">
        <v>228</v>
      </c>
      <c r="C62" s="295">
        <f>SUM(I62:L62)-(G62-H62)</f>
        <v>0</v>
      </c>
      <c r="D62" s="295">
        <f>C62-E62</f>
        <v>0</v>
      </c>
      <c r="E62" s="295">
        <f>SUM(P62:S62)-(N62-O62)</f>
        <v>0</v>
      </c>
      <c r="F62" s="271"/>
      <c r="G62" s="114"/>
      <c r="H62" s="114"/>
      <c r="I62" s="114"/>
      <c r="J62" s="114"/>
      <c r="K62" s="15">
        <f>R62</f>
        <v>0</v>
      </c>
      <c r="L62" s="114"/>
      <c r="M62" s="271"/>
      <c r="N62" s="114"/>
      <c r="O62" s="114"/>
      <c r="P62" s="114"/>
      <c r="Q62" s="114"/>
      <c r="R62" s="114"/>
      <c r="S62" s="114"/>
    </row>
    <row r="63" spans="2:19" ht="15" customHeight="1">
      <c r="B63" s="276" t="s">
        <v>295</v>
      </c>
      <c r="C63" s="295">
        <f>SUM(C64:C66)</f>
        <v>0</v>
      </c>
      <c r="D63" s="295">
        <f>SUM(D64:D66)</f>
        <v>0</v>
      </c>
      <c r="E63" s="295">
        <f>SUM(E64:E66)</f>
        <v>0</v>
      </c>
      <c r="F63" s="271"/>
      <c r="G63" s="15">
        <f t="shared" ref="G63:L63" si="39">SUM(G64:G66)</f>
        <v>0</v>
      </c>
      <c r="H63" s="15">
        <f t="shared" si="39"/>
        <v>0</v>
      </c>
      <c r="I63" s="15">
        <f t="shared" si="39"/>
        <v>0</v>
      </c>
      <c r="J63" s="15">
        <f t="shared" si="39"/>
        <v>0</v>
      </c>
      <c r="K63" s="15">
        <f t="shared" si="39"/>
        <v>0</v>
      </c>
      <c r="L63" s="15">
        <f t="shared" si="39"/>
        <v>0</v>
      </c>
      <c r="M63" s="271"/>
      <c r="N63" s="15">
        <f t="shared" ref="N63:S63" si="40">SUM(N64:N66)</f>
        <v>0</v>
      </c>
      <c r="O63" s="15">
        <f t="shared" si="40"/>
        <v>0</v>
      </c>
      <c r="P63" s="15">
        <f t="shared" si="40"/>
        <v>0</v>
      </c>
      <c r="Q63" s="15">
        <f t="shared" si="40"/>
        <v>0</v>
      </c>
      <c r="R63" s="15">
        <f t="shared" si="40"/>
        <v>0</v>
      </c>
      <c r="S63" s="15">
        <f t="shared" si="40"/>
        <v>0</v>
      </c>
    </row>
    <row r="64" spans="2:19" ht="15" customHeight="1">
      <c r="B64" s="283" t="s">
        <v>231</v>
      </c>
      <c r="C64" s="296">
        <f t="shared" ref="C64:C69" si="41">SUM(I64:L64)-(G64-H64)</f>
        <v>0</v>
      </c>
      <c r="D64" s="296">
        <f t="shared" ref="D64:D69" si="42">C64-E64</f>
        <v>0</v>
      </c>
      <c r="E64" s="296">
        <f t="shared" ref="E64:E69" si="43">SUM(P64:S64)-(N64-O64)</f>
        <v>0</v>
      </c>
      <c r="F64" s="271"/>
      <c r="G64" s="114"/>
      <c r="H64" s="114"/>
      <c r="I64" s="114"/>
      <c r="J64" s="114"/>
      <c r="K64" s="15">
        <f t="shared" ref="K64:K69" si="44">R64</f>
        <v>0</v>
      </c>
      <c r="L64" s="114"/>
      <c r="M64" s="271"/>
      <c r="N64" s="114"/>
      <c r="O64" s="114"/>
      <c r="P64" s="114"/>
      <c r="Q64" s="114"/>
      <c r="R64" s="114"/>
      <c r="S64" s="114"/>
    </row>
    <row r="65" spans="2:19" ht="15" customHeight="1">
      <c r="B65" s="283" t="s">
        <v>234</v>
      </c>
      <c r="C65" s="296">
        <f t="shared" si="41"/>
        <v>0</v>
      </c>
      <c r="D65" s="296">
        <f t="shared" si="42"/>
        <v>0</v>
      </c>
      <c r="E65" s="296">
        <f t="shared" si="43"/>
        <v>0</v>
      </c>
      <c r="F65" s="271"/>
      <c r="G65" s="114"/>
      <c r="H65" s="114"/>
      <c r="I65" s="114"/>
      <c r="J65" s="114"/>
      <c r="K65" s="15">
        <f t="shared" si="44"/>
        <v>0</v>
      </c>
      <c r="L65" s="114"/>
      <c r="M65" s="271"/>
      <c r="N65" s="114"/>
      <c r="O65" s="114"/>
      <c r="P65" s="114"/>
      <c r="Q65" s="114"/>
      <c r="R65" s="114"/>
      <c r="S65" s="114"/>
    </row>
    <row r="66" spans="2:19" ht="15" customHeight="1">
      <c r="B66" s="283" t="s">
        <v>237</v>
      </c>
      <c r="C66" s="296">
        <f t="shared" si="41"/>
        <v>0</v>
      </c>
      <c r="D66" s="296">
        <f t="shared" si="42"/>
        <v>0</v>
      </c>
      <c r="E66" s="296">
        <f t="shared" si="43"/>
        <v>0</v>
      </c>
      <c r="F66" s="271"/>
      <c r="G66" s="114"/>
      <c r="H66" s="114"/>
      <c r="I66" s="114"/>
      <c r="J66" s="114"/>
      <c r="K66" s="15">
        <f t="shared" si="44"/>
        <v>0</v>
      </c>
      <c r="L66" s="114"/>
      <c r="M66" s="271"/>
      <c r="N66" s="114"/>
      <c r="O66" s="114"/>
      <c r="P66" s="114"/>
      <c r="Q66" s="114"/>
      <c r="R66" s="114"/>
      <c r="S66" s="114"/>
    </row>
    <row r="67" spans="2:19" ht="15" customHeight="1">
      <c r="B67" s="276" t="s">
        <v>240</v>
      </c>
      <c r="C67" s="295">
        <f t="shared" si="41"/>
        <v>0</v>
      </c>
      <c r="D67" s="295">
        <f t="shared" si="42"/>
        <v>0</v>
      </c>
      <c r="E67" s="295">
        <f t="shared" si="43"/>
        <v>0</v>
      </c>
      <c r="F67" s="271"/>
      <c r="G67" s="114"/>
      <c r="H67" s="114"/>
      <c r="I67" s="114"/>
      <c r="J67" s="114"/>
      <c r="K67" s="15">
        <f t="shared" si="44"/>
        <v>0</v>
      </c>
      <c r="L67" s="114"/>
      <c r="M67" s="271"/>
      <c r="N67" s="114"/>
      <c r="O67" s="114"/>
      <c r="P67" s="114"/>
      <c r="Q67" s="114"/>
      <c r="R67" s="114"/>
      <c r="S67" s="114"/>
    </row>
    <row r="68" spans="2:19" ht="15" customHeight="1">
      <c r="B68" s="276" t="s">
        <v>243</v>
      </c>
      <c r="C68" s="295">
        <f t="shared" si="41"/>
        <v>0</v>
      </c>
      <c r="D68" s="295">
        <f t="shared" si="42"/>
        <v>0</v>
      </c>
      <c r="E68" s="295">
        <f t="shared" si="43"/>
        <v>0</v>
      </c>
      <c r="F68" s="271"/>
      <c r="G68" s="114"/>
      <c r="H68" s="114"/>
      <c r="I68" s="114"/>
      <c r="J68" s="114"/>
      <c r="K68" s="15">
        <f t="shared" si="44"/>
        <v>0</v>
      </c>
      <c r="L68" s="114"/>
      <c r="M68" s="271"/>
      <c r="N68" s="114"/>
      <c r="O68" s="114"/>
      <c r="P68" s="114"/>
      <c r="Q68" s="114"/>
      <c r="R68" s="114"/>
      <c r="S68" s="114"/>
    </row>
    <row r="69" spans="2:19" ht="15" customHeight="1">
      <c r="B69" s="276" t="s">
        <v>251</v>
      </c>
      <c r="C69" s="295">
        <f t="shared" si="41"/>
        <v>0</v>
      </c>
      <c r="D69" s="295">
        <f t="shared" si="42"/>
        <v>0</v>
      </c>
      <c r="E69" s="295">
        <f t="shared" si="43"/>
        <v>0</v>
      </c>
      <c r="F69" s="271"/>
      <c r="G69" s="114"/>
      <c r="H69" s="114"/>
      <c r="I69" s="114"/>
      <c r="J69" s="114"/>
      <c r="K69" s="15">
        <f t="shared" si="44"/>
        <v>0</v>
      </c>
      <c r="L69" s="114"/>
      <c r="M69" s="271"/>
      <c r="N69" s="114"/>
      <c r="O69" s="114"/>
      <c r="P69" s="114"/>
      <c r="Q69" s="114"/>
      <c r="R69" s="114"/>
      <c r="S69" s="114"/>
    </row>
    <row r="70" spans="2:19" ht="15" customHeight="1">
      <c r="B70" s="279" t="s">
        <v>259</v>
      </c>
      <c r="C70" s="295">
        <f>+C71+C72+C73</f>
        <v>0</v>
      </c>
      <c r="D70" s="295">
        <f>+D71+D72+D73</f>
        <v>0</v>
      </c>
      <c r="E70" s="295">
        <f>+E71+E72+E73</f>
        <v>0</v>
      </c>
      <c r="F70" s="281"/>
      <c r="G70" s="15">
        <f t="shared" ref="G70:L70" si="45">+G71+G72+G73</f>
        <v>0</v>
      </c>
      <c r="H70" s="15">
        <f t="shared" si="45"/>
        <v>0</v>
      </c>
      <c r="I70" s="15">
        <f t="shared" si="45"/>
        <v>0</v>
      </c>
      <c r="J70" s="15">
        <f t="shared" si="45"/>
        <v>0</v>
      </c>
      <c r="K70" s="15">
        <f t="shared" si="45"/>
        <v>0</v>
      </c>
      <c r="L70" s="15">
        <f t="shared" si="45"/>
        <v>0</v>
      </c>
      <c r="M70" s="281"/>
      <c r="N70" s="15">
        <f t="shared" ref="N70:S70" si="46">+N71+N72+N73</f>
        <v>0</v>
      </c>
      <c r="O70" s="15">
        <f t="shared" si="46"/>
        <v>0</v>
      </c>
      <c r="P70" s="15">
        <f t="shared" si="46"/>
        <v>0</v>
      </c>
      <c r="Q70" s="15">
        <f t="shared" si="46"/>
        <v>0</v>
      </c>
      <c r="R70" s="15">
        <f t="shared" si="46"/>
        <v>0</v>
      </c>
      <c r="S70" s="15">
        <f t="shared" si="46"/>
        <v>0</v>
      </c>
    </row>
    <row r="71" spans="2:19" ht="15" customHeight="1">
      <c r="B71" s="280" t="s">
        <v>384</v>
      </c>
      <c r="C71" s="296">
        <f>SUM(I71:L71)-(G71-H71)</f>
        <v>0</v>
      </c>
      <c r="D71" s="296">
        <f>C71-E71</f>
        <v>0</v>
      </c>
      <c r="E71" s="296">
        <f>SUM(P71:S71)-(N71-O71)</f>
        <v>0</v>
      </c>
      <c r="F71" s="281"/>
      <c r="G71" s="114"/>
      <c r="H71" s="114"/>
      <c r="I71" s="114"/>
      <c r="J71" s="114"/>
      <c r="K71" s="15">
        <f>R71</f>
        <v>0</v>
      </c>
      <c r="L71" s="114"/>
      <c r="M71" s="281"/>
      <c r="N71" s="114"/>
      <c r="O71" s="114"/>
      <c r="P71" s="114"/>
      <c r="Q71" s="114"/>
      <c r="R71" s="114"/>
      <c r="S71" s="114"/>
    </row>
    <row r="72" spans="2:19" ht="15" customHeight="1">
      <c r="B72" s="280" t="s">
        <v>385</v>
      </c>
      <c r="C72" s="296">
        <f>SUM(I72:L72)-(G72-H72)</f>
        <v>0</v>
      </c>
      <c r="D72" s="296">
        <f>C72-E72</f>
        <v>0</v>
      </c>
      <c r="E72" s="296">
        <f>SUM(P72:S72)-(N72-O72)</f>
        <v>0</v>
      </c>
      <c r="F72" s="281"/>
      <c r="G72" s="114"/>
      <c r="H72" s="114"/>
      <c r="I72" s="114"/>
      <c r="J72" s="114"/>
      <c r="K72" s="15">
        <f>R72</f>
        <v>0</v>
      </c>
      <c r="L72" s="114"/>
      <c r="M72" s="281"/>
      <c r="N72" s="114"/>
      <c r="O72" s="114"/>
      <c r="P72" s="114"/>
      <c r="Q72" s="114"/>
      <c r="R72" s="114"/>
      <c r="S72" s="114"/>
    </row>
    <row r="73" spans="2:19" ht="15" customHeight="1">
      <c r="B73" s="280" t="s">
        <v>268</v>
      </c>
      <c r="C73" s="296">
        <f>SUM(I73:L73)-(G73-H73)</f>
        <v>0</v>
      </c>
      <c r="D73" s="296">
        <f>C73-E73</f>
        <v>0</v>
      </c>
      <c r="E73" s="296">
        <f>SUM(P73:S73)-(N73-O73)</f>
        <v>0</v>
      </c>
      <c r="F73" s="281"/>
      <c r="G73" s="114"/>
      <c r="H73" s="114"/>
      <c r="I73" s="114"/>
      <c r="J73" s="114"/>
      <c r="K73" s="15">
        <f>R73</f>
        <v>0</v>
      </c>
      <c r="L73" s="114"/>
      <c r="M73" s="281"/>
      <c r="N73" s="114"/>
      <c r="O73" s="114"/>
      <c r="P73" s="114"/>
      <c r="Q73" s="114"/>
      <c r="R73" s="114"/>
      <c r="S73" s="114"/>
    </row>
    <row r="74" spans="2:19" ht="15" customHeight="1">
      <c r="B74" s="275" t="s">
        <v>330</v>
      </c>
      <c r="C74" s="295">
        <f>+SUM(C75:C81)</f>
        <v>0</v>
      </c>
      <c r="D74" s="295">
        <f>+SUM(D75:D81)</f>
        <v>0</v>
      </c>
      <c r="E74" s="295">
        <f>+SUM(E75:E81)</f>
        <v>0</v>
      </c>
      <c r="F74" s="271"/>
      <c r="G74" s="15">
        <f t="shared" ref="G74:L74" si="47">+SUM(G75:G81)</f>
        <v>0</v>
      </c>
      <c r="H74" s="15">
        <f t="shared" si="47"/>
        <v>0</v>
      </c>
      <c r="I74" s="15">
        <f t="shared" si="47"/>
        <v>0</v>
      </c>
      <c r="J74" s="15">
        <f t="shared" si="47"/>
        <v>0</v>
      </c>
      <c r="K74" s="15">
        <f t="shared" si="47"/>
        <v>0</v>
      </c>
      <c r="L74" s="15">
        <f t="shared" si="47"/>
        <v>0</v>
      </c>
      <c r="M74" s="271"/>
      <c r="N74" s="15">
        <f t="shared" ref="N74:S74" si="48">+SUM(N75:N81)</f>
        <v>0</v>
      </c>
      <c r="O74" s="15">
        <f t="shared" si="48"/>
        <v>0</v>
      </c>
      <c r="P74" s="15">
        <f t="shared" si="48"/>
        <v>0</v>
      </c>
      <c r="Q74" s="15">
        <f t="shared" si="48"/>
        <v>0</v>
      </c>
      <c r="R74" s="15">
        <f t="shared" si="48"/>
        <v>0</v>
      </c>
      <c r="S74" s="15">
        <f t="shared" si="48"/>
        <v>0</v>
      </c>
    </row>
    <row r="75" spans="2:19" ht="15" customHeight="1">
      <c r="B75" s="276" t="s">
        <v>225</v>
      </c>
      <c r="C75" s="295">
        <f t="shared" ref="C75:C80" si="49">SUM(I75:L75)-(G75-H75)</f>
        <v>0</v>
      </c>
      <c r="D75" s="295">
        <f t="shared" ref="D75:D80" si="50">C75-E75</f>
        <v>0</v>
      </c>
      <c r="E75" s="295">
        <f t="shared" ref="E75:E80" si="51">SUM(P75:S75)-(N75-O75)</f>
        <v>0</v>
      </c>
      <c r="F75" s="271"/>
      <c r="G75" s="114"/>
      <c r="H75" s="114"/>
      <c r="I75" s="114"/>
      <c r="J75" s="114"/>
      <c r="K75" s="15">
        <f t="shared" ref="K75:K80" si="52">R75</f>
        <v>0</v>
      </c>
      <c r="L75" s="114"/>
      <c r="M75" s="271"/>
      <c r="N75" s="114"/>
      <c r="O75" s="114"/>
      <c r="P75" s="114"/>
      <c r="Q75" s="114"/>
      <c r="R75" s="114"/>
      <c r="S75" s="114"/>
    </row>
    <row r="76" spans="2:19" ht="15" customHeight="1">
      <c r="B76" s="276" t="s">
        <v>228</v>
      </c>
      <c r="C76" s="295">
        <f t="shared" si="49"/>
        <v>0</v>
      </c>
      <c r="D76" s="295">
        <f t="shared" si="50"/>
        <v>0</v>
      </c>
      <c r="E76" s="295">
        <f t="shared" si="51"/>
        <v>0</v>
      </c>
      <c r="F76" s="271"/>
      <c r="G76" s="114"/>
      <c r="H76" s="114"/>
      <c r="I76" s="114"/>
      <c r="J76" s="114"/>
      <c r="K76" s="15">
        <f t="shared" si="52"/>
        <v>0</v>
      </c>
      <c r="L76" s="114"/>
      <c r="M76" s="271"/>
      <c r="N76" s="114"/>
      <c r="O76" s="114"/>
      <c r="P76" s="114"/>
      <c r="Q76" s="114"/>
      <c r="R76" s="114"/>
      <c r="S76" s="114"/>
    </row>
    <row r="77" spans="2:19" ht="15" customHeight="1">
      <c r="B77" s="276" t="s">
        <v>295</v>
      </c>
      <c r="C77" s="295">
        <f t="shared" si="49"/>
        <v>0</v>
      </c>
      <c r="D77" s="295">
        <f t="shared" si="50"/>
        <v>0</v>
      </c>
      <c r="E77" s="295">
        <f t="shared" si="51"/>
        <v>0</v>
      </c>
      <c r="F77" s="271"/>
      <c r="G77" s="114"/>
      <c r="H77" s="114"/>
      <c r="I77" s="114"/>
      <c r="J77" s="114"/>
      <c r="K77" s="15">
        <f t="shared" si="52"/>
        <v>0</v>
      </c>
      <c r="L77" s="114"/>
      <c r="M77" s="271"/>
      <c r="N77" s="114"/>
      <c r="O77" s="114"/>
      <c r="P77" s="114"/>
      <c r="Q77" s="114"/>
      <c r="R77" s="114"/>
      <c r="S77" s="114"/>
    </row>
    <row r="78" spans="2:19" ht="15" customHeight="1">
      <c r="B78" s="276" t="s">
        <v>240</v>
      </c>
      <c r="C78" s="295">
        <f t="shared" si="49"/>
        <v>0</v>
      </c>
      <c r="D78" s="295">
        <f t="shared" si="50"/>
        <v>0</v>
      </c>
      <c r="E78" s="295">
        <f t="shared" si="51"/>
        <v>0</v>
      </c>
      <c r="F78" s="271"/>
      <c r="G78" s="114"/>
      <c r="H78" s="114"/>
      <c r="I78" s="114"/>
      <c r="J78" s="114"/>
      <c r="K78" s="15">
        <f t="shared" si="52"/>
        <v>0</v>
      </c>
      <c r="L78" s="114"/>
      <c r="M78" s="271"/>
      <c r="N78" s="114"/>
      <c r="O78" s="114"/>
      <c r="P78" s="114"/>
      <c r="Q78" s="114"/>
      <c r="R78" s="114"/>
      <c r="S78" s="114"/>
    </row>
    <row r="79" spans="2:19" ht="15" customHeight="1">
      <c r="B79" s="276" t="s">
        <v>243</v>
      </c>
      <c r="C79" s="295">
        <f t="shared" si="49"/>
        <v>0</v>
      </c>
      <c r="D79" s="295">
        <f t="shared" si="50"/>
        <v>0</v>
      </c>
      <c r="E79" s="295">
        <f t="shared" si="51"/>
        <v>0</v>
      </c>
      <c r="F79" s="271"/>
      <c r="G79" s="114"/>
      <c r="H79" s="114"/>
      <c r="I79" s="114"/>
      <c r="J79" s="114"/>
      <c r="K79" s="15">
        <f t="shared" si="52"/>
        <v>0</v>
      </c>
      <c r="L79" s="114"/>
      <c r="M79" s="271"/>
      <c r="N79" s="114"/>
      <c r="O79" s="114"/>
      <c r="P79" s="114"/>
      <c r="Q79" s="114"/>
      <c r="R79" s="114"/>
      <c r="S79" s="114"/>
    </row>
    <row r="80" spans="2:19" ht="15" customHeight="1">
      <c r="B80" s="276" t="s">
        <v>251</v>
      </c>
      <c r="C80" s="295">
        <f t="shared" si="49"/>
        <v>0</v>
      </c>
      <c r="D80" s="295">
        <f t="shared" si="50"/>
        <v>0</v>
      </c>
      <c r="E80" s="295">
        <f t="shared" si="51"/>
        <v>0</v>
      </c>
      <c r="F80" s="271"/>
      <c r="G80" s="114"/>
      <c r="H80" s="114"/>
      <c r="I80" s="114"/>
      <c r="J80" s="114"/>
      <c r="K80" s="15">
        <f t="shared" si="52"/>
        <v>0</v>
      </c>
      <c r="L80" s="114"/>
      <c r="M80" s="271"/>
      <c r="N80" s="114"/>
      <c r="O80" s="114"/>
      <c r="P80" s="114"/>
      <c r="Q80" s="114"/>
      <c r="R80" s="114"/>
      <c r="S80" s="114"/>
    </row>
    <row r="81" spans="2:19" ht="15" customHeight="1">
      <c r="B81" s="279" t="s">
        <v>259</v>
      </c>
      <c r="C81" s="295">
        <f>+C82+C83+C84</f>
        <v>0</v>
      </c>
      <c r="D81" s="295">
        <f>+D82+D83+D84</f>
        <v>0</v>
      </c>
      <c r="E81" s="295">
        <f>+E82+E83+E84</f>
        <v>0</v>
      </c>
      <c r="F81" s="281"/>
      <c r="G81" s="15">
        <f t="shared" ref="G81:L81" si="53">+G82+G83+G84</f>
        <v>0</v>
      </c>
      <c r="H81" s="15">
        <f t="shared" si="53"/>
        <v>0</v>
      </c>
      <c r="I81" s="15">
        <f t="shared" si="53"/>
        <v>0</v>
      </c>
      <c r="J81" s="15">
        <f t="shared" si="53"/>
        <v>0</v>
      </c>
      <c r="K81" s="15">
        <f t="shared" si="53"/>
        <v>0</v>
      </c>
      <c r="L81" s="15">
        <f t="shared" si="53"/>
        <v>0</v>
      </c>
      <c r="M81" s="281"/>
      <c r="N81" s="15">
        <f t="shared" ref="N81:S81" si="54">+N82+N83+N84</f>
        <v>0</v>
      </c>
      <c r="O81" s="15">
        <f t="shared" si="54"/>
        <v>0</v>
      </c>
      <c r="P81" s="15">
        <f t="shared" si="54"/>
        <v>0</v>
      </c>
      <c r="Q81" s="15">
        <f t="shared" si="54"/>
        <v>0</v>
      </c>
      <c r="R81" s="15">
        <f t="shared" si="54"/>
        <v>0</v>
      </c>
      <c r="S81" s="15">
        <f t="shared" si="54"/>
        <v>0</v>
      </c>
    </row>
    <row r="82" spans="2:19" ht="15" customHeight="1">
      <c r="B82" s="280" t="s">
        <v>384</v>
      </c>
      <c r="C82" s="296">
        <f>SUM(I82:L82)-(G82-H82)</f>
        <v>0</v>
      </c>
      <c r="D82" s="296">
        <f>C82-E82</f>
        <v>0</v>
      </c>
      <c r="E82" s="296">
        <f>SUM(P82:S82)-(N82-O82)</f>
        <v>0</v>
      </c>
      <c r="F82" s="281"/>
      <c r="G82" s="114"/>
      <c r="H82" s="114"/>
      <c r="I82" s="114"/>
      <c r="J82" s="114"/>
      <c r="K82" s="15">
        <f>R82</f>
        <v>0</v>
      </c>
      <c r="L82" s="114"/>
      <c r="M82" s="281"/>
      <c r="N82" s="114"/>
      <c r="O82" s="114"/>
      <c r="P82" s="114"/>
      <c r="Q82" s="114"/>
      <c r="R82" s="114"/>
      <c r="S82" s="114"/>
    </row>
    <row r="83" spans="2:19" ht="15" customHeight="1">
      <c r="B83" s="280" t="s">
        <v>385</v>
      </c>
      <c r="C83" s="296">
        <f>SUM(I83:L83)-(G83-H83)</f>
        <v>0</v>
      </c>
      <c r="D83" s="296">
        <f>C83-E83</f>
        <v>0</v>
      </c>
      <c r="E83" s="296">
        <f>SUM(P83:S83)-(N83-O83)</f>
        <v>0</v>
      </c>
      <c r="F83" s="281"/>
      <c r="G83" s="114"/>
      <c r="H83" s="114"/>
      <c r="I83" s="114"/>
      <c r="J83" s="114"/>
      <c r="K83" s="15">
        <f>R83</f>
        <v>0</v>
      </c>
      <c r="L83" s="114"/>
      <c r="M83" s="281"/>
      <c r="N83" s="114"/>
      <c r="O83" s="114"/>
      <c r="P83" s="114"/>
      <c r="Q83" s="114"/>
      <c r="R83" s="114"/>
      <c r="S83" s="114"/>
    </row>
    <row r="84" spans="2:19" ht="15" customHeight="1">
      <c r="B84" s="280" t="s">
        <v>268</v>
      </c>
      <c r="C84" s="296">
        <f>SUM(I84:L84)-(G84-H84)</f>
        <v>0</v>
      </c>
      <c r="D84" s="296">
        <f>C84-E84</f>
        <v>0</v>
      </c>
      <c r="E84" s="296">
        <f>SUM(P84:S84)-(N84-O84)</f>
        <v>0</v>
      </c>
      <c r="F84" s="281"/>
      <c r="G84" s="114"/>
      <c r="H84" s="114"/>
      <c r="I84" s="114"/>
      <c r="J84" s="114"/>
      <c r="K84" s="15">
        <f>R84</f>
        <v>0</v>
      </c>
      <c r="L84" s="114"/>
      <c r="M84" s="281"/>
      <c r="N84" s="114"/>
      <c r="O84" s="114"/>
      <c r="P84" s="114"/>
      <c r="Q84" s="114"/>
      <c r="R84" s="114"/>
      <c r="S84" s="114"/>
    </row>
    <row r="85" spans="2:19" ht="15" customHeight="1">
      <c r="B85" s="275" t="s">
        <v>351</v>
      </c>
      <c r="C85" s="295">
        <f>+SUM(C86:C92)</f>
        <v>0</v>
      </c>
      <c r="D85" s="295">
        <f>+SUM(D86:D92)</f>
        <v>0</v>
      </c>
      <c r="E85" s="295">
        <f>+SUM(E86:E92)</f>
        <v>0</v>
      </c>
      <c r="F85" s="271"/>
      <c r="G85" s="295">
        <f t="shared" ref="G85:L85" si="55">+SUM(G86:G92)</f>
        <v>0</v>
      </c>
      <c r="H85" s="295">
        <f t="shared" si="55"/>
        <v>0</v>
      </c>
      <c r="I85" s="295">
        <f t="shared" si="55"/>
        <v>0</v>
      </c>
      <c r="J85" s="295">
        <f t="shared" si="55"/>
        <v>0</v>
      </c>
      <c r="K85" s="295">
        <f t="shared" si="55"/>
        <v>0</v>
      </c>
      <c r="L85" s="295">
        <f t="shared" si="55"/>
        <v>0</v>
      </c>
      <c r="M85" s="271"/>
      <c r="N85" s="295">
        <f t="shared" ref="N85:S85" si="56">+SUM(N86:N92)</f>
        <v>0</v>
      </c>
      <c r="O85" s="295">
        <f t="shared" si="56"/>
        <v>0</v>
      </c>
      <c r="P85" s="295">
        <f t="shared" si="56"/>
        <v>0</v>
      </c>
      <c r="Q85" s="295">
        <f t="shared" si="56"/>
        <v>0</v>
      </c>
      <c r="R85" s="295">
        <f t="shared" si="56"/>
        <v>0</v>
      </c>
      <c r="S85" s="295">
        <f t="shared" si="56"/>
        <v>0</v>
      </c>
    </row>
    <row r="86" spans="2:19" ht="15" customHeight="1">
      <c r="B86" s="276" t="s">
        <v>225</v>
      </c>
      <c r="C86" s="295">
        <f t="shared" ref="C86:C91" si="57">SUM(I86:L86)-(G86-H86)</f>
        <v>0</v>
      </c>
      <c r="D86" s="295">
        <f t="shared" ref="D86:D91" si="58">C86-E86</f>
        <v>0</v>
      </c>
      <c r="E86" s="295">
        <f t="shared" ref="E86:E91" si="59">SUM(P86:S86)-(N86-O86)</f>
        <v>0</v>
      </c>
      <c r="F86" s="271"/>
      <c r="G86" s="114"/>
      <c r="H86" s="114"/>
      <c r="I86" s="114"/>
      <c r="J86" s="114"/>
      <c r="K86" s="15">
        <f t="shared" ref="K86:K91" si="60">R86</f>
        <v>0</v>
      </c>
      <c r="L86" s="114"/>
      <c r="M86" s="271"/>
      <c r="N86" s="114"/>
      <c r="O86" s="114"/>
      <c r="P86" s="114"/>
      <c r="Q86" s="114"/>
      <c r="R86" s="114"/>
      <c r="S86" s="114"/>
    </row>
    <row r="87" spans="2:19" ht="15" customHeight="1">
      <c r="B87" s="276" t="s">
        <v>228</v>
      </c>
      <c r="C87" s="295">
        <f t="shared" si="57"/>
        <v>0</v>
      </c>
      <c r="D87" s="295">
        <f t="shared" si="58"/>
        <v>0</v>
      </c>
      <c r="E87" s="295">
        <f t="shared" si="59"/>
        <v>0</v>
      </c>
      <c r="F87" s="271"/>
      <c r="G87" s="114"/>
      <c r="H87" s="114"/>
      <c r="I87" s="114"/>
      <c r="J87" s="114"/>
      <c r="K87" s="15">
        <f t="shared" si="60"/>
        <v>0</v>
      </c>
      <c r="L87" s="114"/>
      <c r="M87" s="271"/>
      <c r="N87" s="114"/>
      <c r="O87" s="114"/>
      <c r="P87" s="114"/>
      <c r="Q87" s="114"/>
      <c r="R87" s="114"/>
      <c r="S87" s="114"/>
    </row>
    <row r="88" spans="2:19" ht="15" customHeight="1">
      <c r="B88" s="276" t="s">
        <v>295</v>
      </c>
      <c r="C88" s="295">
        <f t="shared" si="57"/>
        <v>0</v>
      </c>
      <c r="D88" s="295">
        <f t="shared" si="58"/>
        <v>0</v>
      </c>
      <c r="E88" s="295">
        <f t="shared" si="59"/>
        <v>0</v>
      </c>
      <c r="F88" s="271"/>
      <c r="G88" s="114"/>
      <c r="H88" s="114"/>
      <c r="I88" s="114"/>
      <c r="J88" s="114"/>
      <c r="K88" s="15">
        <f t="shared" si="60"/>
        <v>0</v>
      </c>
      <c r="L88" s="114"/>
      <c r="M88" s="271"/>
      <c r="N88" s="114"/>
      <c r="O88" s="114"/>
      <c r="P88" s="114"/>
      <c r="Q88" s="114"/>
      <c r="R88" s="114"/>
      <c r="S88" s="114"/>
    </row>
    <row r="89" spans="2:19" ht="15" customHeight="1">
      <c r="B89" s="276" t="s">
        <v>240</v>
      </c>
      <c r="C89" s="295">
        <f t="shared" si="57"/>
        <v>0</v>
      </c>
      <c r="D89" s="295">
        <f t="shared" si="58"/>
        <v>0</v>
      </c>
      <c r="E89" s="295">
        <f t="shared" si="59"/>
        <v>0</v>
      </c>
      <c r="F89" s="271"/>
      <c r="G89" s="114"/>
      <c r="H89" s="114"/>
      <c r="I89" s="114"/>
      <c r="J89" s="114"/>
      <c r="K89" s="15">
        <f t="shared" si="60"/>
        <v>0</v>
      </c>
      <c r="L89" s="114"/>
      <c r="M89" s="271"/>
      <c r="N89" s="114"/>
      <c r="O89" s="114"/>
      <c r="P89" s="114"/>
      <c r="Q89" s="114"/>
      <c r="R89" s="114"/>
      <c r="S89" s="114"/>
    </row>
    <row r="90" spans="2:19" ht="15" customHeight="1">
      <c r="B90" s="276" t="s">
        <v>243</v>
      </c>
      <c r="C90" s="295">
        <f t="shared" si="57"/>
        <v>0</v>
      </c>
      <c r="D90" s="295">
        <f t="shared" si="58"/>
        <v>0</v>
      </c>
      <c r="E90" s="295">
        <f t="shared" si="59"/>
        <v>0</v>
      </c>
      <c r="F90" s="271"/>
      <c r="G90" s="114"/>
      <c r="H90" s="114"/>
      <c r="I90" s="114"/>
      <c r="J90" s="114"/>
      <c r="K90" s="15">
        <f t="shared" si="60"/>
        <v>0</v>
      </c>
      <c r="L90" s="114"/>
      <c r="M90" s="271"/>
      <c r="N90" s="114"/>
      <c r="O90" s="114"/>
      <c r="P90" s="114"/>
      <c r="Q90" s="114"/>
      <c r="R90" s="114"/>
      <c r="S90" s="114"/>
    </row>
    <row r="91" spans="2:19" ht="15" customHeight="1">
      <c r="B91" s="276" t="s">
        <v>251</v>
      </c>
      <c r="C91" s="295">
        <f t="shared" si="57"/>
        <v>0</v>
      </c>
      <c r="D91" s="295">
        <f t="shared" si="58"/>
        <v>0</v>
      </c>
      <c r="E91" s="295">
        <f t="shared" si="59"/>
        <v>0</v>
      </c>
      <c r="F91" s="271"/>
      <c r="G91" s="114"/>
      <c r="H91" s="114"/>
      <c r="I91" s="114"/>
      <c r="J91" s="114"/>
      <c r="K91" s="15">
        <f t="shared" si="60"/>
        <v>0</v>
      </c>
      <c r="L91" s="114"/>
      <c r="M91" s="271"/>
      <c r="N91" s="114"/>
      <c r="O91" s="114"/>
      <c r="P91" s="114"/>
      <c r="Q91" s="114"/>
      <c r="R91" s="114"/>
      <c r="S91" s="114"/>
    </row>
    <row r="92" spans="2:19" ht="15" customHeight="1">
      <c r="B92" s="279" t="s">
        <v>259</v>
      </c>
      <c r="C92" s="295">
        <f>+C93+C94+C95</f>
        <v>0</v>
      </c>
      <c r="D92" s="295">
        <f>+D93+D94+D95</f>
        <v>0</v>
      </c>
      <c r="E92" s="295">
        <f>+E93+E94+E95</f>
        <v>0</v>
      </c>
      <c r="F92" s="281"/>
      <c r="G92" s="15">
        <f t="shared" ref="G92:L92" si="61">+G93+G94+G95</f>
        <v>0</v>
      </c>
      <c r="H92" s="15">
        <f t="shared" si="61"/>
        <v>0</v>
      </c>
      <c r="I92" s="15">
        <f t="shared" si="61"/>
        <v>0</v>
      </c>
      <c r="J92" s="15">
        <f t="shared" si="61"/>
        <v>0</v>
      </c>
      <c r="K92" s="15">
        <f t="shared" si="61"/>
        <v>0</v>
      </c>
      <c r="L92" s="15">
        <f t="shared" si="61"/>
        <v>0</v>
      </c>
      <c r="M92" s="281"/>
      <c r="N92" s="15">
        <f t="shared" ref="N92:S92" si="62">+N93+N94+N95</f>
        <v>0</v>
      </c>
      <c r="O92" s="15">
        <f t="shared" si="62"/>
        <v>0</v>
      </c>
      <c r="P92" s="15">
        <f t="shared" si="62"/>
        <v>0</v>
      </c>
      <c r="Q92" s="15">
        <f t="shared" si="62"/>
        <v>0</v>
      </c>
      <c r="R92" s="15">
        <f t="shared" si="62"/>
        <v>0</v>
      </c>
      <c r="S92" s="15">
        <f t="shared" si="62"/>
        <v>0</v>
      </c>
    </row>
    <row r="93" spans="2:19" ht="15" customHeight="1">
      <c r="B93" s="280" t="s">
        <v>384</v>
      </c>
      <c r="C93" s="296">
        <f>SUM(I93:L93)-(G93-H93)</f>
        <v>0</v>
      </c>
      <c r="D93" s="296">
        <f>C93-E93</f>
        <v>0</v>
      </c>
      <c r="E93" s="296">
        <f>SUM(P93:S93)-(N93-O93)</f>
        <v>0</v>
      </c>
      <c r="F93" s="281"/>
      <c r="G93" s="114"/>
      <c r="H93" s="114"/>
      <c r="I93" s="114"/>
      <c r="J93" s="114"/>
      <c r="K93" s="15">
        <f>R93</f>
        <v>0</v>
      </c>
      <c r="L93" s="114"/>
      <c r="M93" s="281"/>
      <c r="N93" s="114"/>
      <c r="O93" s="114"/>
      <c r="P93" s="114"/>
      <c r="Q93" s="114"/>
      <c r="R93" s="114"/>
      <c r="S93" s="114"/>
    </row>
    <row r="94" spans="2:19" ht="15" customHeight="1">
      <c r="B94" s="280" t="s">
        <v>385</v>
      </c>
      <c r="C94" s="296">
        <f>SUM(I94:L94)-(G94-H94)</f>
        <v>0</v>
      </c>
      <c r="D94" s="296">
        <f>C94-E94</f>
        <v>0</v>
      </c>
      <c r="E94" s="296">
        <f>SUM(P94:S94)-(N94-O94)</f>
        <v>0</v>
      </c>
      <c r="F94" s="281"/>
      <c r="G94" s="114"/>
      <c r="H94" s="114"/>
      <c r="I94" s="114"/>
      <c r="J94" s="114"/>
      <c r="K94" s="15">
        <f>R94</f>
        <v>0</v>
      </c>
      <c r="L94" s="114"/>
      <c r="M94" s="281"/>
      <c r="N94" s="114"/>
      <c r="O94" s="114"/>
      <c r="P94" s="114"/>
      <c r="Q94" s="114"/>
      <c r="R94" s="114"/>
      <c r="S94" s="114"/>
    </row>
    <row r="95" spans="2:19" ht="15" customHeight="1">
      <c r="B95" s="280" t="s">
        <v>268</v>
      </c>
      <c r="C95" s="296">
        <f>SUM(I95:L95)-(G95-H95)</f>
        <v>0</v>
      </c>
      <c r="D95" s="296">
        <f>C95-E95</f>
        <v>0</v>
      </c>
      <c r="E95" s="296">
        <f>SUM(P95:S95)-(N95-O95)</f>
        <v>0</v>
      </c>
      <c r="F95" s="281"/>
      <c r="G95" s="114"/>
      <c r="H95" s="114"/>
      <c r="I95" s="114"/>
      <c r="J95" s="114"/>
      <c r="K95" s="15">
        <f>R95</f>
        <v>0</v>
      </c>
      <c r="L95" s="114"/>
      <c r="M95" s="281"/>
      <c r="N95" s="114"/>
      <c r="O95" s="114"/>
      <c r="P95" s="114"/>
      <c r="Q95" s="114"/>
      <c r="R95" s="114"/>
      <c r="S95" s="114"/>
    </row>
    <row r="96" spans="2:19" ht="15" customHeight="1">
      <c r="B96" s="275" t="s">
        <v>366</v>
      </c>
      <c r="C96" s="295">
        <f>+SUM(C97:C99,C103:C106)</f>
        <v>0</v>
      </c>
      <c r="D96" s="295">
        <f>+SUM(D97:D99,D103:D106)</f>
        <v>0</v>
      </c>
      <c r="E96" s="295">
        <f>+SUM(E97:E99,E103:E106)</f>
        <v>0</v>
      </c>
      <c r="F96" s="271"/>
      <c r="G96" s="15">
        <f t="shared" ref="G96:L96" si="63">+SUM(G97:G99,G103:G106)</f>
        <v>0</v>
      </c>
      <c r="H96" s="15">
        <f t="shared" si="63"/>
        <v>0</v>
      </c>
      <c r="I96" s="15">
        <f t="shared" si="63"/>
        <v>0</v>
      </c>
      <c r="J96" s="15">
        <f t="shared" si="63"/>
        <v>0</v>
      </c>
      <c r="K96" s="15">
        <f t="shared" si="63"/>
        <v>0</v>
      </c>
      <c r="L96" s="15">
        <f t="shared" si="63"/>
        <v>0</v>
      </c>
      <c r="M96" s="271"/>
      <c r="N96" s="15">
        <f t="shared" ref="N96:S96" si="64">+SUM(N97:N99,N103:N106)</f>
        <v>0</v>
      </c>
      <c r="O96" s="15">
        <f t="shared" si="64"/>
        <v>0</v>
      </c>
      <c r="P96" s="15">
        <f t="shared" si="64"/>
        <v>0</v>
      </c>
      <c r="Q96" s="15">
        <f t="shared" si="64"/>
        <v>0</v>
      </c>
      <c r="R96" s="15">
        <f t="shared" si="64"/>
        <v>0</v>
      </c>
      <c r="S96" s="15">
        <f t="shared" si="64"/>
        <v>0</v>
      </c>
    </row>
    <row r="97" spans="2:19" ht="15" customHeight="1">
      <c r="B97" s="276" t="s">
        <v>225</v>
      </c>
      <c r="C97" s="295">
        <f>SUM(I97:L97)-(G97-H97)</f>
        <v>0</v>
      </c>
      <c r="D97" s="295">
        <f>C97-E97</f>
        <v>0</v>
      </c>
      <c r="E97" s="295">
        <f>SUM(P97:S97)-(N97-O97)</f>
        <v>0</v>
      </c>
      <c r="F97" s="271"/>
      <c r="G97" s="114"/>
      <c r="H97" s="114"/>
      <c r="I97" s="114"/>
      <c r="J97" s="114"/>
      <c r="K97" s="15">
        <f>R97</f>
        <v>0</v>
      </c>
      <c r="L97" s="114"/>
      <c r="M97" s="271"/>
      <c r="N97" s="114"/>
      <c r="O97" s="114"/>
      <c r="P97" s="114"/>
      <c r="Q97" s="114"/>
      <c r="R97" s="114"/>
      <c r="S97" s="114"/>
    </row>
    <row r="98" spans="2:19" ht="15" customHeight="1">
      <c r="B98" s="276" t="s">
        <v>228</v>
      </c>
      <c r="C98" s="295">
        <f>SUM(I98:L98)-(G98-H98)</f>
        <v>0</v>
      </c>
      <c r="D98" s="295">
        <f>C98-E98</f>
        <v>0</v>
      </c>
      <c r="E98" s="295">
        <f>SUM(P98:S98)-(N98-O98)</f>
        <v>0</v>
      </c>
      <c r="F98" s="271"/>
      <c r="G98" s="114"/>
      <c r="H98" s="114"/>
      <c r="I98" s="114"/>
      <c r="J98" s="114"/>
      <c r="K98" s="15">
        <f>R98</f>
        <v>0</v>
      </c>
      <c r="L98" s="114"/>
      <c r="M98" s="271"/>
      <c r="N98" s="114"/>
      <c r="O98" s="114"/>
      <c r="P98" s="114"/>
      <c r="Q98" s="114"/>
      <c r="R98" s="114"/>
      <c r="S98" s="114"/>
    </row>
    <row r="99" spans="2:19" ht="15" customHeight="1">
      <c r="B99" s="276" t="s">
        <v>295</v>
      </c>
      <c r="C99" s="295">
        <f>SUM(C100:C102)</f>
        <v>0</v>
      </c>
      <c r="D99" s="295">
        <f>SUM(D100:D102)</f>
        <v>0</v>
      </c>
      <c r="E99" s="295">
        <f>SUM(E100:E102)</f>
        <v>0</v>
      </c>
      <c r="F99" s="271"/>
      <c r="G99" s="15">
        <f t="shared" ref="G99:L99" si="65">SUM(G100:G102)</f>
        <v>0</v>
      </c>
      <c r="H99" s="15">
        <f t="shared" si="65"/>
        <v>0</v>
      </c>
      <c r="I99" s="15">
        <f t="shared" si="65"/>
        <v>0</v>
      </c>
      <c r="J99" s="15">
        <f t="shared" si="65"/>
        <v>0</v>
      </c>
      <c r="K99" s="15">
        <f t="shared" si="65"/>
        <v>0</v>
      </c>
      <c r="L99" s="15">
        <f t="shared" si="65"/>
        <v>0</v>
      </c>
      <c r="M99" s="271"/>
      <c r="N99" s="15">
        <f t="shared" ref="N99:S99" si="66">SUM(N100:N102)</f>
        <v>0</v>
      </c>
      <c r="O99" s="15">
        <f t="shared" si="66"/>
        <v>0</v>
      </c>
      <c r="P99" s="15">
        <f t="shared" si="66"/>
        <v>0</v>
      </c>
      <c r="Q99" s="15">
        <f t="shared" si="66"/>
        <v>0</v>
      </c>
      <c r="R99" s="15">
        <f t="shared" si="66"/>
        <v>0</v>
      </c>
      <c r="S99" s="15">
        <f t="shared" si="66"/>
        <v>0</v>
      </c>
    </row>
    <row r="100" spans="2:19" ht="15" customHeight="1">
      <c r="B100" s="283" t="s">
        <v>231</v>
      </c>
      <c r="C100" s="296">
        <f t="shared" ref="C100:C105" si="67">SUM(I100:L100)-(G100-H100)</f>
        <v>0</v>
      </c>
      <c r="D100" s="296">
        <f t="shared" ref="D100:D105" si="68">C100-E100</f>
        <v>0</v>
      </c>
      <c r="E100" s="296">
        <f t="shared" ref="E100:E105" si="69">SUM(P100:S100)-(N100-O100)</f>
        <v>0</v>
      </c>
      <c r="F100" s="271"/>
      <c r="G100" s="114"/>
      <c r="H100" s="114"/>
      <c r="I100" s="114"/>
      <c r="J100" s="114"/>
      <c r="K100" s="15">
        <f t="shared" ref="K100:K105" si="70">R100</f>
        <v>0</v>
      </c>
      <c r="L100" s="114"/>
      <c r="M100" s="271"/>
      <c r="N100" s="114"/>
      <c r="O100" s="114"/>
      <c r="P100" s="114"/>
      <c r="Q100" s="114"/>
      <c r="R100" s="114"/>
      <c r="S100" s="114"/>
    </row>
    <row r="101" spans="2:19" ht="15" customHeight="1">
      <c r="B101" s="283" t="s">
        <v>234</v>
      </c>
      <c r="C101" s="296">
        <f t="shared" si="67"/>
        <v>0</v>
      </c>
      <c r="D101" s="296">
        <f t="shared" si="68"/>
        <v>0</v>
      </c>
      <c r="E101" s="296">
        <f t="shared" si="69"/>
        <v>0</v>
      </c>
      <c r="F101" s="271"/>
      <c r="G101" s="114"/>
      <c r="H101" s="114"/>
      <c r="I101" s="114"/>
      <c r="J101" s="114"/>
      <c r="K101" s="15">
        <f t="shared" si="70"/>
        <v>0</v>
      </c>
      <c r="L101" s="114"/>
      <c r="M101" s="271"/>
      <c r="N101" s="114"/>
      <c r="O101" s="114"/>
      <c r="P101" s="114"/>
      <c r="Q101" s="114"/>
      <c r="R101" s="114"/>
      <c r="S101" s="114"/>
    </row>
    <row r="102" spans="2:19" ht="15" customHeight="1">
      <c r="B102" s="283" t="s">
        <v>237</v>
      </c>
      <c r="C102" s="296">
        <f t="shared" si="67"/>
        <v>0</v>
      </c>
      <c r="D102" s="296">
        <f t="shared" si="68"/>
        <v>0</v>
      </c>
      <c r="E102" s="296">
        <f t="shared" si="69"/>
        <v>0</v>
      </c>
      <c r="F102" s="271"/>
      <c r="G102" s="114"/>
      <c r="H102" s="114"/>
      <c r="I102" s="114"/>
      <c r="J102" s="114"/>
      <c r="K102" s="15">
        <f t="shared" si="70"/>
        <v>0</v>
      </c>
      <c r="L102" s="114"/>
      <c r="M102" s="271"/>
      <c r="N102" s="114"/>
      <c r="O102" s="114"/>
      <c r="P102" s="114"/>
      <c r="Q102" s="114"/>
      <c r="R102" s="114"/>
      <c r="S102" s="114"/>
    </row>
    <row r="103" spans="2:19" ht="15" customHeight="1">
      <c r="B103" s="276" t="s">
        <v>240</v>
      </c>
      <c r="C103" s="295">
        <f t="shared" si="67"/>
        <v>0</v>
      </c>
      <c r="D103" s="295">
        <f t="shared" si="68"/>
        <v>0</v>
      </c>
      <c r="E103" s="295">
        <f t="shared" si="69"/>
        <v>0</v>
      </c>
      <c r="F103" s="271"/>
      <c r="G103" s="114"/>
      <c r="H103" s="114"/>
      <c r="I103" s="114"/>
      <c r="J103" s="114"/>
      <c r="K103" s="15">
        <f t="shared" si="70"/>
        <v>0</v>
      </c>
      <c r="L103" s="114"/>
      <c r="M103" s="271"/>
      <c r="N103" s="114"/>
      <c r="O103" s="114"/>
      <c r="P103" s="114"/>
      <c r="Q103" s="114"/>
      <c r="R103" s="114"/>
      <c r="S103" s="114"/>
    </row>
    <row r="104" spans="2:19" ht="15" customHeight="1">
      <c r="B104" s="276" t="s">
        <v>243</v>
      </c>
      <c r="C104" s="295">
        <f t="shared" si="67"/>
        <v>0</v>
      </c>
      <c r="D104" s="295">
        <f t="shared" si="68"/>
        <v>0</v>
      </c>
      <c r="E104" s="295">
        <f t="shared" si="69"/>
        <v>0</v>
      </c>
      <c r="F104" s="271"/>
      <c r="G104" s="114"/>
      <c r="H104" s="114"/>
      <c r="I104" s="114"/>
      <c r="J104" s="114"/>
      <c r="K104" s="15">
        <f t="shared" si="70"/>
        <v>0</v>
      </c>
      <c r="L104" s="114"/>
      <c r="M104" s="271"/>
      <c r="N104" s="114"/>
      <c r="O104" s="114"/>
      <c r="P104" s="114"/>
      <c r="Q104" s="114"/>
      <c r="R104" s="114"/>
      <c r="S104" s="114"/>
    </row>
    <row r="105" spans="2:19" ht="15" customHeight="1">
      <c r="B105" s="276" t="s">
        <v>251</v>
      </c>
      <c r="C105" s="295">
        <f t="shared" si="67"/>
        <v>0</v>
      </c>
      <c r="D105" s="295">
        <f t="shared" si="68"/>
        <v>0</v>
      </c>
      <c r="E105" s="295">
        <f t="shared" si="69"/>
        <v>0</v>
      </c>
      <c r="F105" s="271"/>
      <c r="G105" s="114"/>
      <c r="H105" s="114"/>
      <c r="I105" s="114"/>
      <c r="J105" s="114"/>
      <c r="K105" s="15">
        <f t="shared" si="70"/>
        <v>0</v>
      </c>
      <c r="L105" s="114"/>
      <c r="M105" s="271"/>
      <c r="N105" s="114"/>
      <c r="O105" s="114"/>
      <c r="P105" s="114"/>
      <c r="Q105" s="114"/>
      <c r="R105" s="114"/>
      <c r="S105" s="114"/>
    </row>
    <row r="106" spans="2:19" ht="15" customHeight="1">
      <c r="B106" s="279" t="s">
        <v>259</v>
      </c>
      <c r="C106" s="295">
        <f>+C107+C108+C109</f>
        <v>0</v>
      </c>
      <c r="D106" s="295">
        <f>+D107+D108+D109</f>
        <v>0</v>
      </c>
      <c r="E106" s="295">
        <f>+E107+E108+E109</f>
        <v>0</v>
      </c>
      <c r="F106" s="281"/>
      <c r="G106" s="15">
        <f t="shared" ref="G106:L106" si="71">+G107+G108+G109</f>
        <v>0</v>
      </c>
      <c r="H106" s="15">
        <f t="shared" si="71"/>
        <v>0</v>
      </c>
      <c r="I106" s="15">
        <f t="shared" si="71"/>
        <v>0</v>
      </c>
      <c r="J106" s="15">
        <f t="shared" si="71"/>
        <v>0</v>
      </c>
      <c r="K106" s="15">
        <f t="shared" si="71"/>
        <v>0</v>
      </c>
      <c r="L106" s="15">
        <f t="shared" si="71"/>
        <v>0</v>
      </c>
      <c r="M106" s="281"/>
      <c r="N106" s="15">
        <f t="shared" ref="N106:S106" si="72">+N107+N108+N109</f>
        <v>0</v>
      </c>
      <c r="O106" s="15">
        <f t="shared" si="72"/>
        <v>0</v>
      </c>
      <c r="P106" s="15">
        <f t="shared" si="72"/>
        <v>0</v>
      </c>
      <c r="Q106" s="15">
        <f t="shared" si="72"/>
        <v>0</v>
      </c>
      <c r="R106" s="15">
        <f t="shared" si="72"/>
        <v>0</v>
      </c>
      <c r="S106" s="15">
        <f t="shared" si="72"/>
        <v>0</v>
      </c>
    </row>
    <row r="107" spans="2:19" ht="15" customHeight="1">
      <c r="B107" s="280" t="s">
        <v>384</v>
      </c>
      <c r="C107" s="296">
        <f>SUM(I107:L107)-(G107-H107)</f>
        <v>0</v>
      </c>
      <c r="D107" s="296">
        <f>C107-E107</f>
        <v>0</v>
      </c>
      <c r="E107" s="296">
        <f>SUM(P107:S107)-(N107-O107)</f>
        <v>0</v>
      </c>
      <c r="F107" s="281"/>
      <c r="G107" s="114"/>
      <c r="H107" s="114"/>
      <c r="I107" s="114"/>
      <c r="J107" s="114"/>
      <c r="K107" s="15">
        <f>R107</f>
        <v>0</v>
      </c>
      <c r="L107" s="114"/>
      <c r="M107" s="281"/>
      <c r="N107" s="114"/>
      <c r="O107" s="114"/>
      <c r="P107" s="114"/>
      <c r="Q107" s="114"/>
      <c r="R107" s="114"/>
      <c r="S107" s="114"/>
    </row>
    <row r="108" spans="2:19" ht="15" customHeight="1">
      <c r="B108" s="280" t="s">
        <v>385</v>
      </c>
      <c r="C108" s="296">
        <f>SUM(I108:L108)-(G108-H108)</f>
        <v>0</v>
      </c>
      <c r="D108" s="296">
        <f>C108-E108</f>
        <v>0</v>
      </c>
      <c r="E108" s="296">
        <f>SUM(P108:S108)-(N108-O108)</f>
        <v>0</v>
      </c>
      <c r="F108" s="281"/>
      <c r="G108" s="114"/>
      <c r="H108" s="114"/>
      <c r="I108" s="114"/>
      <c r="J108" s="114"/>
      <c r="K108" s="15">
        <f>R108</f>
        <v>0</v>
      </c>
      <c r="L108" s="114"/>
      <c r="M108" s="281"/>
      <c r="N108" s="114"/>
      <c r="O108" s="114"/>
      <c r="P108" s="114"/>
      <c r="Q108" s="114"/>
      <c r="R108" s="114"/>
      <c r="S108" s="114"/>
    </row>
    <row r="109" spans="2:19" ht="15" customHeight="1">
      <c r="B109" s="280" t="s">
        <v>268</v>
      </c>
      <c r="C109" s="296">
        <f>SUM(I109:L109)-(G109-H109)</f>
        <v>0</v>
      </c>
      <c r="D109" s="296">
        <f>C109-E109</f>
        <v>0</v>
      </c>
      <c r="E109" s="296">
        <f>SUM(P109:S109)-(N109-O109)</f>
        <v>0</v>
      </c>
      <c r="F109" s="281"/>
      <c r="G109" s="114"/>
      <c r="H109" s="114"/>
      <c r="I109" s="114"/>
      <c r="J109" s="114"/>
      <c r="K109" s="15">
        <f>R109</f>
        <v>0</v>
      </c>
      <c r="L109" s="114"/>
      <c r="M109" s="281"/>
      <c r="N109" s="114"/>
      <c r="O109" s="114"/>
      <c r="P109" s="114"/>
      <c r="Q109" s="114"/>
      <c r="R109" s="114"/>
      <c r="S109" s="114"/>
    </row>
    <row r="110" spans="2:19" ht="15" customHeight="1">
      <c r="B110" s="275" t="s">
        <v>367</v>
      </c>
      <c r="C110" s="295">
        <f>+SUM(C111:C113,C117:C120)</f>
        <v>0</v>
      </c>
      <c r="D110" s="295">
        <f>+SUM(D111:D113,D117:D120)</f>
        <v>0</v>
      </c>
      <c r="E110" s="295">
        <f>+SUM(E111:E113,E117:E120)</f>
        <v>0</v>
      </c>
      <c r="F110" s="271"/>
      <c r="G110" s="295">
        <f t="shared" ref="G110:L110" si="73">+SUM(G111:G113,G117:G120)</f>
        <v>0</v>
      </c>
      <c r="H110" s="295">
        <f t="shared" si="73"/>
        <v>0</v>
      </c>
      <c r="I110" s="295">
        <f t="shared" si="73"/>
        <v>0</v>
      </c>
      <c r="J110" s="295">
        <f t="shared" si="73"/>
        <v>0</v>
      </c>
      <c r="K110" s="295">
        <f t="shared" si="73"/>
        <v>0</v>
      </c>
      <c r="L110" s="295">
        <f t="shared" si="73"/>
        <v>0</v>
      </c>
      <c r="M110" s="271"/>
      <c r="N110" s="295">
        <f t="shared" ref="N110:S110" si="74">+SUM(N111:N113,N117:N120)</f>
        <v>0</v>
      </c>
      <c r="O110" s="295">
        <f t="shared" si="74"/>
        <v>0</v>
      </c>
      <c r="P110" s="295">
        <f t="shared" si="74"/>
        <v>0</v>
      </c>
      <c r="Q110" s="295">
        <f t="shared" si="74"/>
        <v>0</v>
      </c>
      <c r="R110" s="295">
        <f t="shared" si="74"/>
        <v>0</v>
      </c>
      <c r="S110" s="295">
        <f t="shared" si="74"/>
        <v>0</v>
      </c>
    </row>
    <row r="111" spans="2:19" ht="15" customHeight="1">
      <c r="B111" s="276" t="s">
        <v>225</v>
      </c>
      <c r="C111" s="295">
        <f>SUM(I111:L111)-(G111-H111)</f>
        <v>0</v>
      </c>
      <c r="D111" s="295">
        <f>C111-E111</f>
        <v>0</v>
      </c>
      <c r="E111" s="295">
        <f>SUM(P111:S111)-(N111-O111)</f>
        <v>0</v>
      </c>
      <c r="F111" s="271"/>
      <c r="G111" s="114"/>
      <c r="H111" s="114"/>
      <c r="I111" s="114"/>
      <c r="J111" s="114"/>
      <c r="K111" s="15">
        <f>R111</f>
        <v>0</v>
      </c>
      <c r="L111" s="114"/>
      <c r="M111" s="271"/>
      <c r="N111" s="114"/>
      <c r="O111" s="114"/>
      <c r="P111" s="114"/>
      <c r="Q111" s="114"/>
      <c r="R111" s="114"/>
      <c r="S111" s="114"/>
    </row>
    <row r="112" spans="2:19" ht="15" customHeight="1">
      <c r="B112" s="276" t="s">
        <v>228</v>
      </c>
      <c r="C112" s="295">
        <f>SUM(I112:L112)-(G112-H112)</f>
        <v>0</v>
      </c>
      <c r="D112" s="295">
        <f>C112-E112</f>
        <v>0</v>
      </c>
      <c r="E112" s="295">
        <f>SUM(P112:S112)-(N112-O112)</f>
        <v>0</v>
      </c>
      <c r="F112" s="271"/>
      <c r="G112" s="114"/>
      <c r="H112" s="114"/>
      <c r="I112" s="114"/>
      <c r="J112" s="114"/>
      <c r="K112" s="15">
        <f>R112</f>
        <v>0</v>
      </c>
      <c r="L112" s="114"/>
      <c r="M112" s="271"/>
      <c r="N112" s="114"/>
      <c r="O112" s="114"/>
      <c r="P112" s="114"/>
      <c r="Q112" s="114"/>
      <c r="R112" s="114"/>
      <c r="S112" s="114"/>
    </row>
    <row r="113" spans="2:19" ht="15" customHeight="1">
      <c r="B113" s="276" t="s">
        <v>295</v>
      </c>
      <c r="C113" s="295">
        <f>SUM(C114:C116)</f>
        <v>0</v>
      </c>
      <c r="D113" s="295">
        <f>SUM(D114:D116)</f>
        <v>0</v>
      </c>
      <c r="E113" s="295">
        <f>SUM(E114:E116)</f>
        <v>0</v>
      </c>
      <c r="F113" s="271"/>
      <c r="G113" s="15">
        <f t="shared" ref="G113:L113" si="75">SUM(G114:G116)</f>
        <v>0</v>
      </c>
      <c r="H113" s="15">
        <f t="shared" si="75"/>
        <v>0</v>
      </c>
      <c r="I113" s="15">
        <f t="shared" si="75"/>
        <v>0</v>
      </c>
      <c r="J113" s="15">
        <f t="shared" si="75"/>
        <v>0</v>
      </c>
      <c r="K113" s="15">
        <f t="shared" si="75"/>
        <v>0</v>
      </c>
      <c r="L113" s="15">
        <f t="shared" si="75"/>
        <v>0</v>
      </c>
      <c r="M113" s="271"/>
      <c r="N113" s="15">
        <f t="shared" ref="N113:S113" si="76">SUM(N114:N116)</f>
        <v>0</v>
      </c>
      <c r="O113" s="15">
        <f t="shared" si="76"/>
        <v>0</v>
      </c>
      <c r="P113" s="15">
        <f t="shared" si="76"/>
        <v>0</v>
      </c>
      <c r="Q113" s="15">
        <f t="shared" si="76"/>
        <v>0</v>
      </c>
      <c r="R113" s="15">
        <f t="shared" si="76"/>
        <v>0</v>
      </c>
      <c r="S113" s="15">
        <f t="shared" si="76"/>
        <v>0</v>
      </c>
    </row>
    <row r="114" spans="2:19" ht="15" customHeight="1">
      <c r="B114" s="283" t="s">
        <v>231</v>
      </c>
      <c r="C114" s="296">
        <f t="shared" ref="C114:C119" si="77">SUM(I114:L114)-(G114-H114)</f>
        <v>0</v>
      </c>
      <c r="D114" s="296">
        <f t="shared" ref="D114:D119" si="78">C114-E114</f>
        <v>0</v>
      </c>
      <c r="E114" s="296">
        <f t="shared" ref="E114:E119" si="79">SUM(P114:S114)-(N114-O114)</f>
        <v>0</v>
      </c>
      <c r="F114" s="271"/>
      <c r="G114" s="114"/>
      <c r="H114" s="114"/>
      <c r="I114" s="114"/>
      <c r="J114" s="114"/>
      <c r="K114" s="15">
        <f t="shared" ref="K114:K119" si="80">R114</f>
        <v>0</v>
      </c>
      <c r="L114" s="114"/>
      <c r="M114" s="271"/>
      <c r="N114" s="114"/>
      <c r="O114" s="114"/>
      <c r="P114" s="114"/>
      <c r="Q114" s="114"/>
      <c r="R114" s="114"/>
      <c r="S114" s="114"/>
    </row>
    <row r="115" spans="2:19" ht="15" customHeight="1">
      <c r="B115" s="283" t="s">
        <v>234</v>
      </c>
      <c r="C115" s="296">
        <f t="shared" si="77"/>
        <v>0</v>
      </c>
      <c r="D115" s="296">
        <f t="shared" si="78"/>
        <v>0</v>
      </c>
      <c r="E115" s="296">
        <f t="shared" si="79"/>
        <v>0</v>
      </c>
      <c r="F115" s="271"/>
      <c r="G115" s="114"/>
      <c r="H115" s="114"/>
      <c r="I115" s="114"/>
      <c r="J115" s="114"/>
      <c r="K115" s="15">
        <f t="shared" si="80"/>
        <v>0</v>
      </c>
      <c r="L115" s="114"/>
      <c r="M115" s="271"/>
      <c r="N115" s="114"/>
      <c r="O115" s="114"/>
      <c r="P115" s="114"/>
      <c r="Q115" s="114"/>
      <c r="R115" s="114"/>
      <c r="S115" s="114"/>
    </row>
    <row r="116" spans="2:19" ht="15" customHeight="1">
      <c r="B116" s="283" t="s">
        <v>237</v>
      </c>
      <c r="C116" s="296">
        <f t="shared" si="77"/>
        <v>0</v>
      </c>
      <c r="D116" s="296">
        <f t="shared" si="78"/>
        <v>0</v>
      </c>
      <c r="E116" s="296">
        <f t="shared" si="79"/>
        <v>0</v>
      </c>
      <c r="F116" s="271"/>
      <c r="G116" s="114"/>
      <c r="H116" s="114"/>
      <c r="I116" s="114"/>
      <c r="J116" s="114"/>
      <c r="K116" s="15">
        <f t="shared" si="80"/>
        <v>0</v>
      </c>
      <c r="L116" s="114"/>
      <c r="M116" s="271"/>
      <c r="N116" s="114"/>
      <c r="O116" s="114"/>
      <c r="P116" s="114"/>
      <c r="Q116" s="114"/>
      <c r="R116" s="114"/>
      <c r="S116" s="114"/>
    </row>
    <row r="117" spans="2:19" ht="15" customHeight="1">
      <c r="B117" s="276" t="s">
        <v>240</v>
      </c>
      <c r="C117" s="295">
        <f t="shared" si="77"/>
        <v>0</v>
      </c>
      <c r="D117" s="295">
        <f t="shared" si="78"/>
        <v>0</v>
      </c>
      <c r="E117" s="295">
        <f t="shared" si="79"/>
        <v>0</v>
      </c>
      <c r="F117" s="271"/>
      <c r="G117" s="114"/>
      <c r="H117" s="114"/>
      <c r="I117" s="114"/>
      <c r="J117" s="114"/>
      <c r="K117" s="15">
        <f t="shared" si="80"/>
        <v>0</v>
      </c>
      <c r="L117" s="114"/>
      <c r="M117" s="271"/>
      <c r="N117" s="114"/>
      <c r="O117" s="114"/>
      <c r="P117" s="114"/>
      <c r="Q117" s="114"/>
      <c r="R117" s="114"/>
      <c r="S117" s="114"/>
    </row>
    <row r="118" spans="2:19" ht="15" customHeight="1">
      <c r="B118" s="276" t="s">
        <v>243</v>
      </c>
      <c r="C118" s="295">
        <f t="shared" si="77"/>
        <v>0</v>
      </c>
      <c r="D118" s="295">
        <f t="shared" si="78"/>
        <v>0</v>
      </c>
      <c r="E118" s="295">
        <f t="shared" si="79"/>
        <v>0</v>
      </c>
      <c r="F118" s="271"/>
      <c r="G118" s="114"/>
      <c r="H118" s="114"/>
      <c r="I118" s="114"/>
      <c r="J118" s="114"/>
      <c r="K118" s="15">
        <f t="shared" si="80"/>
        <v>0</v>
      </c>
      <c r="L118" s="114"/>
      <c r="M118" s="271"/>
      <c r="N118" s="114"/>
      <c r="O118" s="114"/>
      <c r="P118" s="114"/>
      <c r="Q118" s="114"/>
      <c r="R118" s="114"/>
      <c r="S118" s="114"/>
    </row>
    <row r="119" spans="2:19" ht="15" customHeight="1">
      <c r="B119" s="276" t="s">
        <v>251</v>
      </c>
      <c r="C119" s="295">
        <f t="shared" si="77"/>
        <v>0</v>
      </c>
      <c r="D119" s="295">
        <f t="shared" si="78"/>
        <v>0</v>
      </c>
      <c r="E119" s="295">
        <f t="shared" si="79"/>
        <v>0</v>
      </c>
      <c r="F119" s="271"/>
      <c r="G119" s="114"/>
      <c r="H119" s="114"/>
      <c r="I119" s="114"/>
      <c r="J119" s="114"/>
      <c r="K119" s="15">
        <f t="shared" si="80"/>
        <v>0</v>
      </c>
      <c r="L119" s="114"/>
      <c r="M119" s="271"/>
      <c r="N119" s="114"/>
      <c r="O119" s="114"/>
      <c r="P119" s="114"/>
      <c r="Q119" s="114"/>
      <c r="R119" s="114"/>
      <c r="S119" s="114"/>
    </row>
    <row r="120" spans="2:19" ht="15" customHeight="1">
      <c r="B120" s="279" t="s">
        <v>259</v>
      </c>
      <c r="C120" s="295">
        <f>+C121+C122+C123</f>
        <v>0</v>
      </c>
      <c r="D120" s="295">
        <f>+D121+D122+D123</f>
        <v>0</v>
      </c>
      <c r="E120" s="295">
        <f>+E121+E122+E123</f>
        <v>0</v>
      </c>
      <c r="F120" s="281"/>
      <c r="G120" s="15">
        <f t="shared" ref="G120:L120" si="81">+G121+G122+G123</f>
        <v>0</v>
      </c>
      <c r="H120" s="15">
        <f t="shared" si="81"/>
        <v>0</v>
      </c>
      <c r="I120" s="15">
        <f t="shared" si="81"/>
        <v>0</v>
      </c>
      <c r="J120" s="15">
        <f t="shared" si="81"/>
        <v>0</v>
      </c>
      <c r="K120" s="15">
        <f t="shared" si="81"/>
        <v>0</v>
      </c>
      <c r="L120" s="15">
        <f t="shared" si="81"/>
        <v>0</v>
      </c>
      <c r="M120" s="281"/>
      <c r="N120" s="15">
        <f t="shared" ref="N120:S120" si="82">+N121+N122+N123</f>
        <v>0</v>
      </c>
      <c r="O120" s="15">
        <f t="shared" si="82"/>
        <v>0</v>
      </c>
      <c r="P120" s="15">
        <f t="shared" si="82"/>
        <v>0</v>
      </c>
      <c r="Q120" s="15">
        <f t="shared" si="82"/>
        <v>0</v>
      </c>
      <c r="R120" s="15">
        <f t="shared" si="82"/>
        <v>0</v>
      </c>
      <c r="S120" s="15">
        <f t="shared" si="82"/>
        <v>0</v>
      </c>
    </row>
    <row r="121" spans="2:19" ht="15" customHeight="1">
      <c r="B121" s="280" t="s">
        <v>384</v>
      </c>
      <c r="C121" s="296">
        <f>SUM(I121:L121)-(G121-H121)</f>
        <v>0</v>
      </c>
      <c r="D121" s="296">
        <f>C121-E121</f>
        <v>0</v>
      </c>
      <c r="E121" s="296">
        <f>SUM(P121:S121)-(N121-O121)</f>
        <v>0</v>
      </c>
      <c r="F121" s="281"/>
      <c r="G121" s="114"/>
      <c r="H121" s="114"/>
      <c r="I121" s="114"/>
      <c r="J121" s="114"/>
      <c r="K121" s="15">
        <f>R121</f>
        <v>0</v>
      </c>
      <c r="L121" s="114"/>
      <c r="M121" s="281"/>
      <c r="N121" s="114"/>
      <c r="O121" s="114"/>
      <c r="P121" s="114"/>
      <c r="Q121" s="114"/>
      <c r="R121" s="114"/>
      <c r="S121" s="114"/>
    </row>
    <row r="122" spans="2:19" ht="15" customHeight="1">
      <c r="B122" s="280" t="s">
        <v>385</v>
      </c>
      <c r="C122" s="296">
        <f>SUM(I122:L122)-(G122-H122)</f>
        <v>0</v>
      </c>
      <c r="D122" s="296">
        <f>C122-E122</f>
        <v>0</v>
      </c>
      <c r="E122" s="296">
        <f>SUM(P122:S122)-(N122-O122)</f>
        <v>0</v>
      </c>
      <c r="F122" s="281"/>
      <c r="G122" s="114"/>
      <c r="H122" s="114"/>
      <c r="I122" s="114"/>
      <c r="J122" s="114"/>
      <c r="K122" s="15">
        <f>R122</f>
        <v>0</v>
      </c>
      <c r="L122" s="114"/>
      <c r="M122" s="281"/>
      <c r="N122" s="114"/>
      <c r="O122" s="114"/>
      <c r="P122" s="114"/>
      <c r="Q122" s="114"/>
      <c r="R122" s="114"/>
      <c r="S122" s="114"/>
    </row>
    <row r="123" spans="2:19" ht="15" customHeight="1">
      <c r="B123" s="280" t="s">
        <v>268</v>
      </c>
      <c r="C123" s="296">
        <f>SUM(I123:L123)-(G123-H123)</f>
        <v>0</v>
      </c>
      <c r="D123" s="296">
        <f>C123-E123</f>
        <v>0</v>
      </c>
      <c r="E123" s="296">
        <f>SUM(P123:S123)-(N123-O123)</f>
        <v>0</v>
      </c>
      <c r="F123" s="281"/>
      <c r="G123" s="114"/>
      <c r="H123" s="114"/>
      <c r="I123" s="114"/>
      <c r="J123" s="114"/>
      <c r="K123" s="15">
        <f>R123</f>
        <v>0</v>
      </c>
      <c r="L123" s="114"/>
      <c r="M123" s="281"/>
      <c r="N123" s="114"/>
      <c r="O123" s="114"/>
      <c r="P123" s="114"/>
      <c r="Q123" s="114"/>
      <c r="R123" s="114"/>
      <c r="S123" s="114"/>
    </row>
    <row r="124" spans="2:19" ht="15" customHeight="1">
      <c r="B124" s="275" t="s">
        <v>368</v>
      </c>
      <c r="C124" s="295">
        <f>+SUM(C125:C131)</f>
        <v>0</v>
      </c>
      <c r="D124" s="295">
        <f>+SUM(D125:D131)</f>
        <v>0</v>
      </c>
      <c r="E124" s="295">
        <f>+SUM(E125:E131)</f>
        <v>0</v>
      </c>
      <c r="F124" s="271"/>
      <c r="G124" s="15">
        <f t="shared" ref="G124:L124" si="83">+SUM(G125:G131)</f>
        <v>0</v>
      </c>
      <c r="H124" s="15">
        <f t="shared" si="83"/>
        <v>0</v>
      </c>
      <c r="I124" s="15">
        <f t="shared" si="83"/>
        <v>0</v>
      </c>
      <c r="J124" s="15">
        <f t="shared" si="83"/>
        <v>0</v>
      </c>
      <c r="K124" s="15">
        <f t="shared" si="83"/>
        <v>0</v>
      </c>
      <c r="L124" s="15">
        <f t="shared" si="83"/>
        <v>0</v>
      </c>
      <c r="M124" s="271"/>
      <c r="N124" s="15">
        <f t="shared" ref="N124:S124" si="84">+SUM(N125:N131)</f>
        <v>0</v>
      </c>
      <c r="O124" s="15">
        <f t="shared" si="84"/>
        <v>0</v>
      </c>
      <c r="P124" s="15">
        <f t="shared" si="84"/>
        <v>0</v>
      </c>
      <c r="Q124" s="15">
        <f t="shared" si="84"/>
        <v>0</v>
      </c>
      <c r="R124" s="15">
        <f t="shared" si="84"/>
        <v>0</v>
      </c>
      <c r="S124" s="15">
        <f t="shared" si="84"/>
        <v>0</v>
      </c>
    </row>
    <row r="125" spans="2:19" ht="15" customHeight="1">
      <c r="B125" s="276" t="s">
        <v>225</v>
      </c>
      <c r="C125" s="295">
        <f t="shared" ref="C125:C130" si="85">SUM(I125:L125)-(G125-H125)</f>
        <v>0</v>
      </c>
      <c r="D125" s="295">
        <f t="shared" ref="D125:D130" si="86">C125-E125</f>
        <v>0</v>
      </c>
      <c r="E125" s="295">
        <f t="shared" ref="E125:E130" si="87">SUM(P125:S125)-(N125-O125)</f>
        <v>0</v>
      </c>
      <c r="F125" s="271"/>
      <c r="G125" s="114"/>
      <c r="H125" s="114"/>
      <c r="I125" s="114"/>
      <c r="J125" s="114"/>
      <c r="K125" s="15">
        <f t="shared" ref="K125:K130" si="88">R125</f>
        <v>0</v>
      </c>
      <c r="L125" s="114"/>
      <c r="M125" s="271"/>
      <c r="N125" s="114"/>
      <c r="O125" s="114"/>
      <c r="P125" s="114"/>
      <c r="Q125" s="114"/>
      <c r="R125" s="114"/>
      <c r="S125" s="114"/>
    </row>
    <row r="126" spans="2:19" ht="15" customHeight="1">
      <c r="B126" s="276" t="s">
        <v>228</v>
      </c>
      <c r="C126" s="295">
        <f t="shared" si="85"/>
        <v>0</v>
      </c>
      <c r="D126" s="295">
        <f t="shared" si="86"/>
        <v>0</v>
      </c>
      <c r="E126" s="295">
        <f t="shared" si="87"/>
        <v>0</v>
      </c>
      <c r="F126" s="271"/>
      <c r="G126" s="114"/>
      <c r="H126" s="114"/>
      <c r="I126" s="114"/>
      <c r="J126" s="114"/>
      <c r="K126" s="15">
        <f t="shared" si="88"/>
        <v>0</v>
      </c>
      <c r="L126" s="114"/>
      <c r="M126" s="271"/>
      <c r="N126" s="114"/>
      <c r="O126" s="114"/>
      <c r="P126" s="114"/>
      <c r="Q126" s="114"/>
      <c r="R126" s="114"/>
      <c r="S126" s="114"/>
    </row>
    <row r="127" spans="2:19" ht="15" customHeight="1">
      <c r="B127" s="276" t="s">
        <v>295</v>
      </c>
      <c r="C127" s="295">
        <f t="shared" si="85"/>
        <v>0</v>
      </c>
      <c r="D127" s="295">
        <f t="shared" si="86"/>
        <v>0</v>
      </c>
      <c r="E127" s="295">
        <f t="shared" si="87"/>
        <v>0</v>
      </c>
      <c r="F127" s="271"/>
      <c r="G127" s="114"/>
      <c r="H127" s="114"/>
      <c r="I127" s="114"/>
      <c r="J127" s="114"/>
      <c r="K127" s="15">
        <f t="shared" si="88"/>
        <v>0</v>
      </c>
      <c r="L127" s="114"/>
      <c r="M127" s="271"/>
      <c r="N127" s="114"/>
      <c r="O127" s="114"/>
      <c r="P127" s="114"/>
      <c r="Q127" s="114"/>
      <c r="R127" s="114"/>
      <c r="S127" s="114"/>
    </row>
    <row r="128" spans="2:19" ht="15" customHeight="1">
      <c r="B128" s="276" t="s">
        <v>240</v>
      </c>
      <c r="C128" s="295">
        <f t="shared" si="85"/>
        <v>0</v>
      </c>
      <c r="D128" s="295">
        <f t="shared" si="86"/>
        <v>0</v>
      </c>
      <c r="E128" s="295">
        <f t="shared" si="87"/>
        <v>0</v>
      </c>
      <c r="F128" s="271"/>
      <c r="G128" s="114"/>
      <c r="H128" s="114"/>
      <c r="I128" s="114"/>
      <c r="J128" s="114"/>
      <c r="K128" s="15">
        <f t="shared" si="88"/>
        <v>0</v>
      </c>
      <c r="L128" s="114"/>
      <c r="M128" s="271"/>
      <c r="N128" s="114"/>
      <c r="O128" s="114"/>
      <c r="P128" s="114"/>
      <c r="Q128" s="114"/>
      <c r="R128" s="114"/>
      <c r="S128" s="114"/>
    </row>
    <row r="129" spans="2:19" ht="15" customHeight="1">
      <c r="B129" s="276" t="s">
        <v>243</v>
      </c>
      <c r="C129" s="295">
        <f t="shared" si="85"/>
        <v>0</v>
      </c>
      <c r="D129" s="295">
        <f t="shared" si="86"/>
        <v>0</v>
      </c>
      <c r="E129" s="295">
        <f t="shared" si="87"/>
        <v>0</v>
      </c>
      <c r="F129" s="271"/>
      <c r="G129" s="114"/>
      <c r="H129" s="114"/>
      <c r="I129" s="114"/>
      <c r="J129" s="114"/>
      <c r="K129" s="15">
        <f t="shared" si="88"/>
        <v>0</v>
      </c>
      <c r="L129" s="114"/>
      <c r="M129" s="271"/>
      <c r="N129" s="114"/>
      <c r="O129" s="114"/>
      <c r="P129" s="114"/>
      <c r="Q129" s="114"/>
      <c r="R129" s="114"/>
      <c r="S129" s="114"/>
    </row>
    <row r="130" spans="2:19" ht="15" customHeight="1">
      <c r="B130" s="276" t="s">
        <v>251</v>
      </c>
      <c r="C130" s="295">
        <f t="shared" si="85"/>
        <v>0</v>
      </c>
      <c r="D130" s="295">
        <f t="shared" si="86"/>
        <v>0</v>
      </c>
      <c r="E130" s="295">
        <f t="shared" si="87"/>
        <v>0</v>
      </c>
      <c r="F130" s="271"/>
      <c r="G130" s="114"/>
      <c r="H130" s="114"/>
      <c r="I130" s="114"/>
      <c r="J130" s="114"/>
      <c r="K130" s="15">
        <f t="shared" si="88"/>
        <v>0</v>
      </c>
      <c r="L130" s="114"/>
      <c r="M130" s="271"/>
      <c r="N130" s="114"/>
      <c r="O130" s="114"/>
      <c r="P130" s="114"/>
      <c r="Q130" s="114"/>
      <c r="R130" s="114"/>
      <c r="S130" s="114"/>
    </row>
    <row r="131" spans="2:19" ht="15" customHeight="1">
      <c r="B131" s="279" t="s">
        <v>259</v>
      </c>
      <c r="C131" s="295">
        <f>+C132+C133+C134</f>
        <v>0</v>
      </c>
      <c r="D131" s="295">
        <f>+D132+D133+D134</f>
        <v>0</v>
      </c>
      <c r="E131" s="295">
        <f>+E132+E133+E134</f>
        <v>0</v>
      </c>
      <c r="F131" s="281"/>
      <c r="G131" s="15">
        <f t="shared" ref="G131:L131" si="89">+G132+G133+G134</f>
        <v>0</v>
      </c>
      <c r="H131" s="15">
        <f t="shared" si="89"/>
        <v>0</v>
      </c>
      <c r="I131" s="15">
        <f t="shared" si="89"/>
        <v>0</v>
      </c>
      <c r="J131" s="15">
        <f t="shared" si="89"/>
        <v>0</v>
      </c>
      <c r="K131" s="15">
        <f t="shared" si="89"/>
        <v>0</v>
      </c>
      <c r="L131" s="15">
        <f t="shared" si="89"/>
        <v>0</v>
      </c>
      <c r="M131" s="281"/>
      <c r="N131" s="15">
        <f t="shared" ref="N131:S131" si="90">+N132+N133+N134</f>
        <v>0</v>
      </c>
      <c r="O131" s="15">
        <f t="shared" si="90"/>
        <v>0</v>
      </c>
      <c r="P131" s="15">
        <f t="shared" si="90"/>
        <v>0</v>
      </c>
      <c r="Q131" s="15">
        <f t="shared" si="90"/>
        <v>0</v>
      </c>
      <c r="R131" s="15">
        <f t="shared" si="90"/>
        <v>0</v>
      </c>
      <c r="S131" s="15">
        <f t="shared" si="90"/>
        <v>0</v>
      </c>
    </row>
    <row r="132" spans="2:19" ht="15" customHeight="1">
      <c r="B132" s="280" t="s">
        <v>384</v>
      </c>
      <c r="C132" s="296">
        <f>SUM(I132:L132)-(G132-H132)</f>
        <v>0</v>
      </c>
      <c r="D132" s="296">
        <f>C132-E132</f>
        <v>0</v>
      </c>
      <c r="E132" s="296">
        <f>SUM(P132:S132)-(N132-O132)</f>
        <v>0</v>
      </c>
      <c r="F132" s="281"/>
      <c r="G132" s="114"/>
      <c r="H132" s="114"/>
      <c r="I132" s="114"/>
      <c r="J132" s="114"/>
      <c r="K132" s="15">
        <f>R132</f>
        <v>0</v>
      </c>
      <c r="L132" s="114"/>
      <c r="M132" s="281"/>
      <c r="N132" s="114"/>
      <c r="O132" s="114"/>
      <c r="P132" s="114"/>
      <c r="Q132" s="114"/>
      <c r="R132" s="114"/>
      <c r="S132" s="114"/>
    </row>
    <row r="133" spans="2:19" ht="15" customHeight="1">
      <c r="B133" s="280" t="s">
        <v>385</v>
      </c>
      <c r="C133" s="296">
        <f>SUM(I133:L133)-(G133-H133)</f>
        <v>0</v>
      </c>
      <c r="D133" s="296">
        <f>C133-E133</f>
        <v>0</v>
      </c>
      <c r="E133" s="296">
        <f>SUM(P133:S133)-(N133-O133)</f>
        <v>0</v>
      </c>
      <c r="F133" s="281"/>
      <c r="G133" s="114"/>
      <c r="H133" s="114"/>
      <c r="I133" s="114"/>
      <c r="J133" s="114"/>
      <c r="K133" s="15">
        <f>R133</f>
        <v>0</v>
      </c>
      <c r="L133" s="114"/>
      <c r="M133" s="281"/>
      <c r="N133" s="114"/>
      <c r="O133" s="114"/>
      <c r="P133" s="114"/>
      <c r="Q133" s="114"/>
      <c r="R133" s="114"/>
      <c r="S133" s="114"/>
    </row>
    <row r="134" spans="2:19" ht="15" customHeight="1">
      <c r="B134" s="280" t="s">
        <v>268</v>
      </c>
      <c r="C134" s="296">
        <f>SUM(I134:L134)-(G134-H134)</f>
        <v>0</v>
      </c>
      <c r="D134" s="296">
        <f>C134-E134</f>
        <v>0</v>
      </c>
      <c r="E134" s="296">
        <f>SUM(P134:S134)-(N134-O134)</f>
        <v>0</v>
      </c>
      <c r="F134" s="281"/>
      <c r="G134" s="114"/>
      <c r="H134" s="114"/>
      <c r="I134" s="114"/>
      <c r="J134" s="114"/>
      <c r="K134" s="15">
        <f>R134</f>
        <v>0</v>
      </c>
      <c r="L134" s="114"/>
      <c r="M134" s="281"/>
      <c r="N134" s="114"/>
      <c r="O134" s="114"/>
      <c r="P134" s="114"/>
      <c r="Q134" s="114"/>
      <c r="R134" s="114"/>
      <c r="S134" s="114"/>
    </row>
    <row r="135" spans="2:19" ht="15" customHeight="1">
      <c r="B135" s="275" t="s">
        <v>369</v>
      </c>
      <c r="C135" s="295">
        <f>+SUM(C136:C142)</f>
        <v>0</v>
      </c>
      <c r="D135" s="295">
        <f>+SUM(D136:D142)</f>
        <v>0</v>
      </c>
      <c r="E135" s="295">
        <f>+SUM(E136:E142)</f>
        <v>0</v>
      </c>
      <c r="F135" s="271"/>
      <c r="G135" s="295">
        <f t="shared" ref="G135:L135" si="91">+SUM(G136:G142)</f>
        <v>0</v>
      </c>
      <c r="H135" s="295">
        <f t="shared" si="91"/>
        <v>0</v>
      </c>
      <c r="I135" s="295">
        <f t="shared" si="91"/>
        <v>0</v>
      </c>
      <c r="J135" s="295">
        <f t="shared" si="91"/>
        <v>0</v>
      </c>
      <c r="K135" s="295">
        <f t="shared" si="91"/>
        <v>0</v>
      </c>
      <c r="L135" s="295">
        <f t="shared" si="91"/>
        <v>0</v>
      </c>
      <c r="M135" s="271"/>
      <c r="N135" s="295">
        <f t="shared" ref="N135:S135" si="92">+SUM(N136:N142)</f>
        <v>0</v>
      </c>
      <c r="O135" s="295">
        <f t="shared" si="92"/>
        <v>0</v>
      </c>
      <c r="P135" s="295">
        <f t="shared" si="92"/>
        <v>0</v>
      </c>
      <c r="Q135" s="295">
        <f t="shared" si="92"/>
        <v>0</v>
      </c>
      <c r="R135" s="295">
        <f t="shared" si="92"/>
        <v>0</v>
      </c>
      <c r="S135" s="295">
        <f t="shared" si="92"/>
        <v>0</v>
      </c>
    </row>
    <row r="136" spans="2:19" ht="15" customHeight="1">
      <c r="B136" s="276" t="s">
        <v>225</v>
      </c>
      <c r="C136" s="295">
        <f t="shared" ref="C136:C141" si="93">SUM(I136:L136)-(G136-H136)</f>
        <v>0</v>
      </c>
      <c r="D136" s="295">
        <f t="shared" ref="D136:D141" si="94">C136-E136</f>
        <v>0</v>
      </c>
      <c r="E136" s="295">
        <f t="shared" ref="E136:E141" si="95">SUM(P136:S136)-(N136-O136)</f>
        <v>0</v>
      </c>
      <c r="F136" s="271"/>
      <c r="G136" s="114"/>
      <c r="H136" s="114"/>
      <c r="I136" s="114"/>
      <c r="J136" s="114"/>
      <c r="K136" s="15">
        <f t="shared" ref="K136:K141" si="96">R136</f>
        <v>0</v>
      </c>
      <c r="L136" s="114"/>
      <c r="M136" s="271"/>
      <c r="N136" s="114"/>
      <c r="O136" s="114"/>
      <c r="P136" s="114"/>
      <c r="Q136" s="114"/>
      <c r="R136" s="114"/>
      <c r="S136" s="114"/>
    </row>
    <row r="137" spans="2:19" ht="15" customHeight="1">
      <c r="B137" s="276" t="s">
        <v>228</v>
      </c>
      <c r="C137" s="295">
        <f t="shared" si="93"/>
        <v>0</v>
      </c>
      <c r="D137" s="295">
        <f t="shared" si="94"/>
        <v>0</v>
      </c>
      <c r="E137" s="295">
        <f t="shared" si="95"/>
        <v>0</v>
      </c>
      <c r="F137" s="271"/>
      <c r="G137" s="114"/>
      <c r="H137" s="114"/>
      <c r="I137" s="114"/>
      <c r="J137" s="114"/>
      <c r="K137" s="15">
        <f t="shared" si="96"/>
        <v>0</v>
      </c>
      <c r="L137" s="114"/>
      <c r="M137" s="271"/>
      <c r="N137" s="114"/>
      <c r="O137" s="114"/>
      <c r="P137" s="114"/>
      <c r="Q137" s="114"/>
      <c r="R137" s="114"/>
      <c r="S137" s="114"/>
    </row>
    <row r="138" spans="2:19" ht="15" customHeight="1">
      <c r="B138" s="276" t="s">
        <v>295</v>
      </c>
      <c r="C138" s="295">
        <f t="shared" si="93"/>
        <v>0</v>
      </c>
      <c r="D138" s="295">
        <f t="shared" si="94"/>
        <v>0</v>
      </c>
      <c r="E138" s="295">
        <f t="shared" si="95"/>
        <v>0</v>
      </c>
      <c r="F138" s="271"/>
      <c r="G138" s="114"/>
      <c r="H138" s="114"/>
      <c r="I138" s="114"/>
      <c r="J138" s="114"/>
      <c r="K138" s="15">
        <f t="shared" si="96"/>
        <v>0</v>
      </c>
      <c r="L138" s="114"/>
      <c r="M138" s="271"/>
      <c r="N138" s="114"/>
      <c r="O138" s="114"/>
      <c r="P138" s="114"/>
      <c r="Q138" s="114"/>
      <c r="R138" s="114"/>
      <c r="S138" s="114"/>
    </row>
    <row r="139" spans="2:19" ht="15" customHeight="1">
      <c r="B139" s="276" t="s">
        <v>240</v>
      </c>
      <c r="C139" s="295">
        <f t="shared" si="93"/>
        <v>0</v>
      </c>
      <c r="D139" s="295">
        <f t="shared" si="94"/>
        <v>0</v>
      </c>
      <c r="E139" s="295">
        <f t="shared" si="95"/>
        <v>0</v>
      </c>
      <c r="F139" s="271"/>
      <c r="G139" s="114"/>
      <c r="H139" s="114"/>
      <c r="I139" s="114"/>
      <c r="J139" s="114"/>
      <c r="K139" s="15">
        <f t="shared" si="96"/>
        <v>0</v>
      </c>
      <c r="L139" s="114"/>
      <c r="M139" s="271"/>
      <c r="N139" s="114"/>
      <c r="O139" s="114"/>
      <c r="P139" s="114"/>
      <c r="Q139" s="114"/>
      <c r="R139" s="114"/>
      <c r="S139" s="114"/>
    </row>
    <row r="140" spans="2:19" ht="15" customHeight="1">
      <c r="B140" s="276" t="s">
        <v>243</v>
      </c>
      <c r="C140" s="295">
        <f t="shared" si="93"/>
        <v>0</v>
      </c>
      <c r="D140" s="295">
        <f t="shared" si="94"/>
        <v>0</v>
      </c>
      <c r="E140" s="295">
        <f t="shared" si="95"/>
        <v>0</v>
      </c>
      <c r="F140" s="271"/>
      <c r="G140" s="114"/>
      <c r="H140" s="114"/>
      <c r="I140" s="114"/>
      <c r="J140" s="114"/>
      <c r="K140" s="15">
        <f t="shared" si="96"/>
        <v>0</v>
      </c>
      <c r="L140" s="114"/>
      <c r="M140" s="271"/>
      <c r="N140" s="114"/>
      <c r="O140" s="114"/>
      <c r="P140" s="114"/>
      <c r="Q140" s="114"/>
      <c r="R140" s="114"/>
      <c r="S140" s="114"/>
    </row>
    <row r="141" spans="2:19" ht="15" customHeight="1">
      <c r="B141" s="276" t="s">
        <v>251</v>
      </c>
      <c r="C141" s="295">
        <f t="shared" si="93"/>
        <v>0</v>
      </c>
      <c r="D141" s="295">
        <f t="shared" si="94"/>
        <v>0</v>
      </c>
      <c r="E141" s="295">
        <f t="shared" si="95"/>
        <v>0</v>
      </c>
      <c r="F141" s="271"/>
      <c r="G141" s="114"/>
      <c r="H141" s="114"/>
      <c r="I141" s="114"/>
      <c r="J141" s="114"/>
      <c r="K141" s="15">
        <f t="shared" si="96"/>
        <v>0</v>
      </c>
      <c r="L141" s="114"/>
      <c r="M141" s="271"/>
      <c r="N141" s="114"/>
      <c r="O141" s="114"/>
      <c r="P141" s="114"/>
      <c r="Q141" s="114"/>
      <c r="R141" s="114"/>
      <c r="S141" s="114"/>
    </row>
    <row r="142" spans="2:19" ht="15" customHeight="1">
      <c r="B142" s="279" t="s">
        <v>259</v>
      </c>
      <c r="C142" s="295">
        <f>+C143+C144+C145</f>
        <v>0</v>
      </c>
      <c r="D142" s="295">
        <f>+D143+D144+D145</f>
        <v>0</v>
      </c>
      <c r="E142" s="295">
        <f>+E143+E144+E145</f>
        <v>0</v>
      </c>
      <c r="F142" s="281"/>
      <c r="G142" s="15">
        <f t="shared" ref="G142:L142" si="97">+G143+G144+G145</f>
        <v>0</v>
      </c>
      <c r="H142" s="15">
        <f t="shared" si="97"/>
        <v>0</v>
      </c>
      <c r="I142" s="15">
        <f t="shared" si="97"/>
        <v>0</v>
      </c>
      <c r="J142" s="15">
        <f t="shared" si="97"/>
        <v>0</v>
      </c>
      <c r="K142" s="15">
        <f t="shared" si="97"/>
        <v>0</v>
      </c>
      <c r="L142" s="15">
        <f t="shared" si="97"/>
        <v>0</v>
      </c>
      <c r="M142" s="281"/>
      <c r="N142" s="15">
        <f t="shared" ref="N142:S142" si="98">+N143+N144+N145</f>
        <v>0</v>
      </c>
      <c r="O142" s="15">
        <f t="shared" si="98"/>
        <v>0</v>
      </c>
      <c r="P142" s="15">
        <f t="shared" si="98"/>
        <v>0</v>
      </c>
      <c r="Q142" s="15">
        <f t="shared" si="98"/>
        <v>0</v>
      </c>
      <c r="R142" s="15">
        <f t="shared" si="98"/>
        <v>0</v>
      </c>
      <c r="S142" s="15">
        <f t="shared" si="98"/>
        <v>0</v>
      </c>
    </row>
    <row r="143" spans="2:19" ht="15" customHeight="1">
      <c r="B143" s="280" t="s">
        <v>384</v>
      </c>
      <c r="C143" s="296">
        <f>SUM(I143:L143)-(G143-H143)</f>
        <v>0</v>
      </c>
      <c r="D143" s="296">
        <f>C143-E143</f>
        <v>0</v>
      </c>
      <c r="E143" s="296">
        <f>SUM(P143:S143)-(N143-O143)</f>
        <v>0</v>
      </c>
      <c r="F143" s="281"/>
      <c r="G143" s="114"/>
      <c r="H143" s="114"/>
      <c r="I143" s="114"/>
      <c r="J143" s="114"/>
      <c r="K143" s="15">
        <f>R143</f>
        <v>0</v>
      </c>
      <c r="L143" s="114"/>
      <c r="M143" s="281"/>
      <c r="N143" s="114"/>
      <c r="O143" s="114"/>
      <c r="P143" s="114"/>
      <c r="Q143" s="114"/>
      <c r="R143" s="114"/>
      <c r="S143" s="114"/>
    </row>
    <row r="144" spans="2:19" ht="15" customHeight="1">
      <c r="B144" s="280" t="s">
        <v>385</v>
      </c>
      <c r="C144" s="296">
        <f>SUM(I144:L144)-(G144-H144)</f>
        <v>0</v>
      </c>
      <c r="D144" s="296">
        <f>C144-E144</f>
        <v>0</v>
      </c>
      <c r="E144" s="296">
        <f>SUM(P144:S144)-(N144-O144)</f>
        <v>0</v>
      </c>
      <c r="F144" s="281"/>
      <c r="G144" s="114"/>
      <c r="H144" s="114"/>
      <c r="I144" s="114"/>
      <c r="J144" s="114"/>
      <c r="K144" s="15">
        <f>R144</f>
        <v>0</v>
      </c>
      <c r="L144" s="114"/>
      <c r="M144" s="281"/>
      <c r="N144" s="114"/>
      <c r="O144" s="114"/>
      <c r="P144" s="114"/>
      <c r="Q144" s="114"/>
      <c r="R144" s="114"/>
      <c r="S144" s="114"/>
    </row>
    <row r="145" spans="2:19" ht="15" customHeight="1">
      <c r="B145" s="280" t="s">
        <v>268</v>
      </c>
      <c r="C145" s="296">
        <f>SUM(I145:L145)-(G145-H145)</f>
        <v>0</v>
      </c>
      <c r="D145" s="296">
        <f>C145-E145</f>
        <v>0</v>
      </c>
      <c r="E145" s="296">
        <f>SUM(P145:S145)-(N145-O145)</f>
        <v>0</v>
      </c>
      <c r="F145" s="281"/>
      <c r="G145" s="114"/>
      <c r="H145" s="114"/>
      <c r="I145" s="114"/>
      <c r="J145" s="114"/>
      <c r="K145" s="15">
        <f>R145</f>
        <v>0</v>
      </c>
      <c r="L145" s="114"/>
      <c r="M145" s="281"/>
      <c r="N145" s="114"/>
      <c r="O145" s="114"/>
      <c r="P145" s="114"/>
      <c r="Q145" s="114"/>
      <c r="R145" s="114"/>
      <c r="S145" s="114"/>
    </row>
    <row r="146" spans="2:19" ht="15" customHeight="1">
      <c r="B146" s="275" t="s">
        <v>371</v>
      </c>
      <c r="C146" s="295">
        <f>SUM(C10,C45)</f>
        <v>0</v>
      </c>
      <c r="D146" s="295">
        <f>SUM(D10,D45)</f>
        <v>0</v>
      </c>
      <c r="E146" s="295">
        <f>SUM(E10,E45)</f>
        <v>0</v>
      </c>
      <c r="F146" s="271"/>
      <c r="G146" s="15">
        <f t="shared" ref="G146:L146" si="99">SUM(G10,G45)</f>
        <v>0</v>
      </c>
      <c r="H146" s="15">
        <f t="shared" si="99"/>
        <v>0</v>
      </c>
      <c r="I146" s="15">
        <f t="shared" si="99"/>
        <v>0</v>
      </c>
      <c r="J146" s="15">
        <f t="shared" si="99"/>
        <v>0</v>
      </c>
      <c r="K146" s="15">
        <f t="shared" si="99"/>
        <v>0</v>
      </c>
      <c r="L146" s="15">
        <f t="shared" si="99"/>
        <v>0</v>
      </c>
      <c r="M146" s="271"/>
      <c r="N146" s="15">
        <f t="shared" ref="N146:S146" si="100">SUM(N10,N45)</f>
        <v>0</v>
      </c>
      <c r="O146" s="15">
        <f t="shared" si="100"/>
        <v>0</v>
      </c>
      <c r="P146" s="15">
        <f t="shared" si="100"/>
        <v>0</v>
      </c>
      <c r="Q146" s="15">
        <f t="shared" si="100"/>
        <v>0</v>
      </c>
      <c r="R146" s="15">
        <f t="shared" si="100"/>
        <v>0</v>
      </c>
      <c r="S146" s="15">
        <f t="shared" si="100"/>
        <v>0</v>
      </c>
    </row>
    <row r="147" spans="2:19">
      <c r="B147" s="297"/>
      <c r="C147" s="297"/>
      <c r="E147" s="30"/>
      <c r="F147" s="30"/>
      <c r="G147" s="31"/>
      <c r="H147" s="302"/>
      <c r="I147" s="30"/>
      <c r="J147" s="30"/>
      <c r="M147" s="30"/>
    </row>
    <row r="149" spans="2:19">
      <c r="B149" s="13" t="s">
        <v>372</v>
      </c>
    </row>
    <row r="150" spans="2:19">
      <c r="B150" s="4" t="s">
        <v>197</v>
      </c>
      <c r="C150" s="121" t="str">
        <f>IF(COUNTIF(L10:L146,"&gt;"&amp;0)+COUNTIF(S10:S146,"&gt;"&amp;0)&gt;0,"Commentary Required","OK")</f>
        <v>OK</v>
      </c>
    </row>
    <row r="151" spans="2:19">
      <c r="B151" s="4" t="s">
        <v>195</v>
      </c>
      <c r="C151" s="32"/>
    </row>
  </sheetData>
  <sheetProtection insertHyperlinks="0"/>
  <mergeCells count="7">
    <mergeCell ref="N8:S8"/>
    <mergeCell ref="C2:D2"/>
    <mergeCell ref="C3:D3"/>
    <mergeCell ref="C4:D4"/>
    <mergeCell ref="B8:B9"/>
    <mergeCell ref="C8:E8"/>
    <mergeCell ref="G8:L8"/>
  </mergeCells>
  <phoneticPr fontId="37" type="noConversion"/>
  <conditionalFormatting sqref="C150">
    <cfRule type="cellIs" dxfId="38" priority="1" operator="equal">
      <formula>"Commentary Required"</formula>
    </cfRule>
    <cfRule type="cellIs" dxfId="37" priority="2" operator="equal">
      <formula>"OK"</formula>
    </cfRule>
    <cfRule type="cellIs" dxfId="36" priority="3" operator="equal">
      <formula>"Error"</formula>
    </cfRule>
  </conditionalFormatting>
  <dataValidations count="1">
    <dataValidation type="decimal" allowBlank="1" showInputMessage="1" showErrorMessage="1" errorTitle="Error" error="Please enter a number of +/- 11 digits" sqref="N143:S145 G143:J145 L143:L145 N136:S141 G136:J141 L136:L141 N132:S134 G132:J134 L132:L134 N125:S130 G125:J130 L125:L130 N121:S123 G121:J123 L121:L123 N114:S119 G114:J119 L114:L119 N111:S112 G111:J112 L111:L112 N107:S109 G107:J109 L107:L109 N100:S105 G100:J105 L100:L105 N97:S98 G97:J98 L97:L98 N93:S95 G93:J95 L93:L95 N86:S91 G86:J91 L86:L91 N82:S84 G82:J84 L82:L84 N75:S80 G75:J80 L75:L80 N71:S73 G71:J73 L71:L73 N64:S69 G64:J69 L64:L69 N61:S62 G61:J62 L61:L62 N57:S59 G57:J59 L57:L59 N50:S55 G50:J55 L50:L55 N47:S48 G47:J48 L47:L48 N42:S44 G42:J44 L42:L44 N39:S40 G39:J40 L39:L40 N36:S37 G36:J37 L36:L37 N29:S34 G29:J34 L29:L34 N25:S27 G25:J27 L25:L27 N22:S23 G22:J23 L22:L23 N19:S20 G19:J20 L19:L20 N12:S17 G12:J17 L12:L17" xr:uid="{6E0521ED-0B60-446B-A9FC-A658084A36B7}">
      <formula1>-99999999999</formula1>
      <formula2>99999999999</formula2>
    </dataValidation>
  </dataValidations>
  <pageMargins left="0.7" right="0.7" top="0.75" bottom="0.75" header="0.3" footer="0.3"/>
  <pageSetup paperSize="8" scale="59" fitToHeight="2" orientation="landscape" r:id="rId1"/>
  <drawing r:id="rId2"/>
  <legacyDrawing r:id="rId3"/>
  <controls>
    <mc:AlternateContent xmlns:mc="http://schemas.openxmlformats.org/markup-compatibility/2006">
      <mc:Choice Requires="x14">
        <control shapeId="9217" r:id="rId4" name="FG2B_Clear_Worksheet">
          <controlPr defaultSize="0" autoLine="0" r:id="rId5">
            <anchor moveWithCells="1">
              <from>
                <xdr:col>4</xdr:col>
                <xdr:colOff>57150</xdr:colOff>
                <xdr:row>2</xdr:row>
                <xdr:rowOff>57150</xdr:rowOff>
              </from>
              <to>
                <xdr:col>6</xdr:col>
                <xdr:colOff>323850</xdr:colOff>
                <xdr:row>4</xdr:row>
                <xdr:rowOff>0</xdr:rowOff>
              </to>
            </anchor>
          </controlPr>
        </control>
      </mc:Choice>
      <mc:Fallback>
        <control shapeId="9217" r:id="rId4" name="FG2B_Clear_Worksheet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34F5E-3C0F-4333-A59C-B40E6F6CB08B}">
  <sheetPr codeName="Sheet13">
    <tabColor theme="4" tint="0.59999389629810485"/>
  </sheetPr>
  <dimension ref="A1"/>
  <sheetViews>
    <sheetView showGridLines="0" zoomScaleNormal="100" workbookViewId="0"/>
  </sheetViews>
  <sheetFormatPr defaultColWidth="8.42578125" defaultRowHeight="15"/>
  <cols>
    <col min="1" max="16384" width="8.42578125" style="33"/>
  </cols>
  <sheetData/>
  <sheetProtection insertHyperlinks="0"/>
  <phoneticPr fontId="37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47F82-5552-4F49-BFA1-511D07C8853F}">
  <sheetPr codeName="Sheet15">
    <pageSetUpPr fitToPage="1"/>
  </sheetPr>
  <dimension ref="A1:H27"/>
  <sheetViews>
    <sheetView showGridLines="0" topLeftCell="B1" zoomScale="80" zoomScaleNormal="80" workbookViewId="0">
      <selection activeCell="B1" sqref="B1"/>
    </sheetView>
  </sheetViews>
  <sheetFormatPr defaultColWidth="9.42578125" defaultRowHeight="12.75"/>
  <cols>
    <col min="1" max="1" width="4.42578125" style="34" hidden="1" customWidth="1"/>
    <col min="2" max="2" width="50.5703125" style="34" customWidth="1"/>
    <col min="3" max="6" width="20.42578125" style="6" customWidth="1"/>
    <col min="7" max="7" width="2.5703125" style="6" customWidth="1"/>
    <col min="8" max="16384" width="9.42578125" style="6"/>
  </cols>
  <sheetData>
    <row r="1" spans="1:8" ht="13.15" customHeight="1">
      <c r="B1" s="303" t="s">
        <v>412</v>
      </c>
      <c r="C1" s="304"/>
      <c r="D1" s="304"/>
      <c r="E1" s="304"/>
      <c r="F1" s="304"/>
    </row>
    <row r="2" spans="1:8" s="7" customFormat="1" ht="16.899999999999999" customHeight="1">
      <c r="B2" s="199" t="s">
        <v>16</v>
      </c>
      <c r="C2" s="200"/>
      <c r="D2" s="3"/>
      <c r="E2" s="3"/>
      <c r="F2" s="3"/>
    </row>
    <row r="3" spans="1:8" s="7" customFormat="1" ht="16.899999999999999" customHeight="1">
      <c r="B3" s="199" t="s">
        <v>17</v>
      </c>
      <c r="C3" s="202"/>
      <c r="D3" s="3"/>
      <c r="E3" s="3"/>
      <c r="F3" s="3"/>
    </row>
    <row r="4" spans="1:8" s="7" customFormat="1" ht="16.899999999999999" customHeight="1">
      <c r="B4" s="199" t="s">
        <v>18</v>
      </c>
      <c r="C4" s="203"/>
      <c r="D4" s="3"/>
      <c r="E4" s="3"/>
      <c r="F4" s="3"/>
    </row>
    <row r="6" spans="1:8">
      <c r="B6" s="34" t="s">
        <v>19</v>
      </c>
    </row>
    <row r="7" spans="1:8">
      <c r="B7" s="305" t="s">
        <v>26</v>
      </c>
      <c r="C7" s="305" t="s">
        <v>27</v>
      </c>
      <c r="D7" s="305" t="s">
        <v>28</v>
      </c>
      <c r="E7" s="305" t="s">
        <v>29</v>
      </c>
      <c r="F7" s="305" t="s">
        <v>30</v>
      </c>
    </row>
    <row r="8" spans="1:8">
      <c r="C8" s="511" t="s">
        <v>413</v>
      </c>
      <c r="D8" s="512"/>
      <c r="E8" s="512"/>
      <c r="F8" s="513"/>
    </row>
    <row r="9" spans="1:8">
      <c r="C9" s="306" t="s">
        <v>414</v>
      </c>
      <c r="D9" s="306" t="s">
        <v>415</v>
      </c>
      <c r="E9" s="307" t="s">
        <v>416</v>
      </c>
      <c r="F9" s="307" t="s">
        <v>417</v>
      </c>
    </row>
    <row r="10" spans="1:8">
      <c r="B10" s="308" t="s">
        <v>418</v>
      </c>
      <c r="C10" s="122"/>
      <c r="D10" s="122"/>
      <c r="E10" s="122"/>
      <c r="F10" s="122"/>
    </row>
    <row r="11" spans="1:8">
      <c r="B11" s="34" t="s">
        <v>419</v>
      </c>
      <c r="C11" s="455">
        <f>SUM(D11:F11)</f>
        <v>0</v>
      </c>
      <c r="D11" s="147"/>
      <c r="E11" s="147"/>
      <c r="F11" s="147"/>
    </row>
    <row r="12" spans="1:8">
      <c r="B12" s="34" t="s">
        <v>420</v>
      </c>
      <c r="C12" s="455">
        <f>SUM(D12:E12)</f>
        <v>0</v>
      </c>
      <c r="D12" s="147"/>
      <c r="E12" s="147"/>
      <c r="F12" s="456"/>
    </row>
    <row r="13" spans="1:8">
      <c r="B13" s="309"/>
      <c r="C13" s="8"/>
      <c r="D13" s="8"/>
    </row>
    <row r="14" spans="1:8" ht="51">
      <c r="B14" s="309"/>
      <c r="C14" s="310" t="s">
        <v>371</v>
      </c>
      <c r="D14" s="310" t="s">
        <v>421</v>
      </c>
      <c r="E14" s="310" t="s">
        <v>422</v>
      </c>
    </row>
    <row r="15" spans="1:8" ht="12.75" customHeight="1">
      <c r="A15" s="311"/>
      <c r="B15" s="308" t="s">
        <v>423</v>
      </c>
      <c r="C15" s="457"/>
      <c r="D15" s="147"/>
      <c r="E15" s="147"/>
      <c r="F15" s="34"/>
    </row>
    <row r="16" spans="1:8">
      <c r="A16" s="311"/>
      <c r="B16" s="312" t="s">
        <v>424</v>
      </c>
      <c r="C16" s="455">
        <f>SUM(C17:C18)</f>
        <v>0</v>
      </c>
      <c r="D16" s="455">
        <f>SUM(D17:D18)</f>
        <v>0</v>
      </c>
      <c r="E16" s="455">
        <f>SUM(E17:E18)</f>
        <v>0</v>
      </c>
      <c r="F16" s="35"/>
      <c r="G16" s="35"/>
      <c r="H16" s="35"/>
    </row>
    <row r="17" spans="1:8">
      <c r="A17" s="311"/>
      <c r="B17" s="313" t="s">
        <v>211</v>
      </c>
      <c r="C17" s="455">
        <f>SUM('F.G.1_ClaimLiab'!$E$10,'F.G.1_ClaimLiab'!$E$45)</f>
        <v>0</v>
      </c>
      <c r="D17" s="455">
        <f>C17-E17</f>
        <v>0</v>
      </c>
      <c r="E17" s="455">
        <f>SUM('F.G.1_ClaimLiab'!E60,'F.G.1_ClaimLiab'!E85,'F.G.1_ClaimLiab'!E110,'F.G.1_ClaimLiab'!E135)</f>
        <v>0</v>
      </c>
      <c r="F17" s="35"/>
      <c r="G17" s="35"/>
      <c r="H17" s="35"/>
    </row>
    <row r="18" spans="1:8">
      <c r="A18" s="311"/>
      <c r="B18" s="313" t="s">
        <v>425</v>
      </c>
      <c r="C18" s="455">
        <f>'CA.MM.1.U URR'!$G$216</f>
        <v>0</v>
      </c>
      <c r="D18" s="455">
        <f>'CA.MM.1.U URR'!G198+'CA.MM.1.U URR'!G162</f>
        <v>0</v>
      </c>
      <c r="E18" s="455">
        <f>'CA.MM.1.U URR'!$G$185</f>
        <v>0</v>
      </c>
      <c r="F18" s="35"/>
      <c r="G18" s="35"/>
      <c r="H18" s="35"/>
    </row>
    <row r="19" spans="1:8" ht="27.75" customHeight="1">
      <c r="A19" s="311"/>
      <c r="B19" s="314" t="s">
        <v>426</v>
      </c>
      <c r="C19" s="455">
        <f>IF('F.1 EBS'!$J$8="Yes",MAX(D15,D16),MAX(C15,C16))</f>
        <v>0</v>
      </c>
      <c r="D19" s="36"/>
      <c r="E19" s="36"/>
      <c r="F19" s="35"/>
      <c r="G19" s="35"/>
      <c r="H19" s="35"/>
    </row>
    <row r="20" spans="1:8">
      <c r="A20" s="311"/>
      <c r="B20" s="308" t="s">
        <v>427</v>
      </c>
      <c r="C20" s="455">
        <f>MAX(IF(C19&gt;200000,40000+(C19-200000)*0.1,C19*0.2),2000)</f>
        <v>2000</v>
      </c>
      <c r="D20" s="36"/>
      <c r="E20" s="36"/>
    </row>
    <row r="21" spans="1:8">
      <c r="A21" s="311"/>
      <c r="B21" s="308" t="s">
        <v>428</v>
      </c>
      <c r="C21" s="455">
        <f>'F.1 EBS'!B123</f>
        <v>0</v>
      </c>
      <c r="D21" s="34"/>
      <c r="E21" s="34"/>
    </row>
    <row r="22" spans="1:8">
      <c r="A22" s="311"/>
      <c r="C22" s="34"/>
      <c r="D22" s="34"/>
      <c r="E22" s="34"/>
    </row>
    <row r="23" spans="1:8">
      <c r="B23" s="34" t="s">
        <v>429</v>
      </c>
      <c r="C23" s="37">
        <f>C11/C20</f>
        <v>0</v>
      </c>
    </row>
    <row r="24" spans="1:8">
      <c r="B24" s="34" t="s">
        <v>430</v>
      </c>
      <c r="C24" s="467">
        <f>MAX(C20*2-C11,0)</f>
        <v>4000</v>
      </c>
    </row>
    <row r="25" spans="1:8">
      <c r="B25" s="34" t="s">
        <v>431</v>
      </c>
      <c r="C25" s="37">
        <f>C12/C20</f>
        <v>0</v>
      </c>
    </row>
    <row r="27" spans="1:8">
      <c r="B27" s="315"/>
    </row>
  </sheetData>
  <sheetProtection insertHyperlinks="0"/>
  <mergeCells count="1">
    <mergeCell ref="C8:F8"/>
  </mergeCells>
  <phoneticPr fontId="37" type="noConversion"/>
  <dataValidations count="1">
    <dataValidation type="decimal" allowBlank="1" showInputMessage="1" showErrorMessage="1" errorTitle="Error" error="Please enter a number of +/- 11 digits" sqref="C15:E15 D12:E12 D11:F11" xr:uid="{9F7291D7-8421-4394-8EDF-275B2B3ED056}">
      <formula1>-99999999999</formula1>
      <formula2>99999999999</formula2>
    </dataValidation>
  </dataValidations>
  <pageMargins left="0.7" right="0.7" top="0.75" bottom="0.75" header="0.3" footer="0.3"/>
  <pageSetup paperSize="8" orientation="landscape" r:id="rId1"/>
  <drawing r:id="rId2"/>
  <legacyDrawing r:id="rId3"/>
  <controls>
    <mc:AlternateContent xmlns:mc="http://schemas.openxmlformats.org/markup-compatibility/2006">
      <mc:Choice Requires="x14">
        <control shapeId="11265" r:id="rId4" name="CAMM1Q_Clear_Worksheet">
          <controlPr defaultSize="0" autoLine="0" r:id="rId5">
            <anchor moveWithCells="1">
              <from>
                <xdr:col>4</xdr:col>
                <xdr:colOff>57150</xdr:colOff>
                <xdr:row>2</xdr:row>
                <xdr:rowOff>57150</xdr:rowOff>
              </from>
              <to>
                <xdr:col>5</xdr:col>
                <xdr:colOff>285750</xdr:colOff>
                <xdr:row>3</xdr:row>
                <xdr:rowOff>161925</xdr:rowOff>
              </to>
            </anchor>
          </controlPr>
        </control>
      </mc:Choice>
      <mc:Fallback>
        <control shapeId="11265" r:id="rId4" name="CAMM1Q_Clear_Worksheet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9C72C-583F-40B7-AE26-18968D341D39}">
  <sheetPr codeName="Sheet16">
    <pageSetUpPr fitToPage="1"/>
  </sheetPr>
  <dimension ref="A1:H216"/>
  <sheetViews>
    <sheetView showGridLines="0" topLeftCell="D1" zoomScale="80" zoomScaleNormal="80" workbookViewId="0">
      <selection activeCell="D1" sqref="D1"/>
    </sheetView>
  </sheetViews>
  <sheetFormatPr defaultRowHeight="15"/>
  <cols>
    <col min="1" max="1" width="0.7109375" style="38" hidden="1" customWidth="1"/>
    <col min="2" max="2" width="0" style="38" hidden="1" customWidth="1"/>
    <col min="3" max="3" width="36" style="38" hidden="1" customWidth="1"/>
    <col min="4" max="4" width="37.7109375" bestFit="1" customWidth="1"/>
    <col min="5" max="7" width="13.7109375" customWidth="1"/>
  </cols>
  <sheetData>
    <row r="1" spans="1:8" ht="13.15" customHeight="1">
      <c r="D1" s="303" t="s">
        <v>432</v>
      </c>
      <c r="E1" s="304"/>
      <c r="F1" s="304"/>
      <c r="G1" s="304"/>
    </row>
    <row r="2" spans="1:8" s="3" customFormat="1" ht="16.899999999999999" customHeight="1">
      <c r="A2" s="316"/>
      <c r="B2" s="316"/>
      <c r="C2" s="316"/>
      <c r="D2" s="199" t="s">
        <v>16</v>
      </c>
      <c r="E2" s="200"/>
      <c r="G2" s="7"/>
    </row>
    <row r="3" spans="1:8" s="3" customFormat="1" ht="16.899999999999999" customHeight="1">
      <c r="A3" s="316"/>
      <c r="B3" s="316"/>
      <c r="C3" s="316"/>
      <c r="D3" s="199" t="s">
        <v>17</v>
      </c>
      <c r="E3" s="202"/>
      <c r="G3" s="7"/>
    </row>
    <row r="4" spans="1:8" s="3" customFormat="1" ht="16.899999999999999" customHeight="1">
      <c r="A4" s="316"/>
      <c r="B4" s="316"/>
      <c r="C4" s="316"/>
      <c r="D4" s="199" t="s">
        <v>18</v>
      </c>
      <c r="E4" s="203"/>
      <c r="G4" s="7"/>
    </row>
    <row r="6" spans="1:8" ht="15.75" thickBot="1">
      <c r="D6" s="13" t="s">
        <v>19</v>
      </c>
    </row>
    <row r="7" spans="1:8" ht="15.75" thickBot="1">
      <c r="D7" s="317" t="s">
        <v>26</v>
      </c>
      <c r="E7" s="210" t="s">
        <v>27</v>
      </c>
      <c r="F7" s="210" t="s">
        <v>28</v>
      </c>
      <c r="G7" s="317" t="s">
        <v>29</v>
      </c>
    </row>
    <row r="8" spans="1:8" ht="40.15" customHeight="1">
      <c r="D8" s="514" t="s">
        <v>433</v>
      </c>
      <c r="E8" s="516" t="s">
        <v>383</v>
      </c>
      <c r="F8" s="516" t="s">
        <v>434</v>
      </c>
      <c r="G8" s="516" t="s">
        <v>435</v>
      </c>
      <c r="H8" s="39"/>
    </row>
    <row r="9" spans="1:8" ht="15" customHeight="1" thickBot="1">
      <c r="D9" s="515"/>
      <c r="E9" s="517"/>
      <c r="F9" s="517"/>
      <c r="G9" s="517"/>
      <c r="H9" s="39"/>
    </row>
    <row r="10" spans="1:8" ht="15.75" thickBot="1">
      <c r="A10" s="38" t="s">
        <v>436</v>
      </c>
      <c r="D10" s="318" t="s">
        <v>222</v>
      </c>
      <c r="E10" s="458">
        <f>'F.G.2_PL'!E10</f>
        <v>0</v>
      </c>
      <c r="F10" s="458">
        <f>'F.G.2A_PL_Recog'!N10-'F.G.2A_PL_Recog'!O10</f>
        <v>0</v>
      </c>
      <c r="G10" s="458">
        <f t="shared" ref="G10:G41" si="0">E10-F10</f>
        <v>0</v>
      </c>
    </row>
    <row r="11" spans="1:8" ht="15.75" thickBot="1">
      <c r="A11" s="38" t="s">
        <v>436</v>
      </c>
      <c r="B11" s="38" t="s">
        <v>437</v>
      </c>
      <c r="D11" s="319" t="s">
        <v>224</v>
      </c>
      <c r="E11" s="458">
        <f>'F.G.2_PL'!E11</f>
        <v>0</v>
      </c>
      <c r="F11" s="458">
        <f>'F.G.2A_PL_Recog'!N11-'F.G.2A_PL_Recog'!O11</f>
        <v>0</v>
      </c>
      <c r="G11" s="458">
        <f t="shared" si="0"/>
        <v>0</v>
      </c>
    </row>
    <row r="12" spans="1:8" ht="15.75" thickBot="1">
      <c r="A12" s="38" t="s">
        <v>436</v>
      </c>
      <c r="B12" s="38" t="s">
        <v>437</v>
      </c>
      <c r="C12" s="38" t="s">
        <v>225</v>
      </c>
      <c r="D12" s="320" t="s">
        <v>225</v>
      </c>
      <c r="E12" s="459">
        <f>'F.G.2_PL'!E12</f>
        <v>0</v>
      </c>
      <c r="F12" s="458">
        <f>'F.G.2A_PL_Recog'!N12-'F.G.2A_PL_Recog'!O12</f>
        <v>0</v>
      </c>
      <c r="G12" s="459">
        <f t="shared" si="0"/>
        <v>0</v>
      </c>
    </row>
    <row r="13" spans="1:8" ht="15.75" thickBot="1">
      <c r="A13" s="38" t="s">
        <v>436</v>
      </c>
      <c r="B13" s="38" t="s">
        <v>437</v>
      </c>
      <c r="C13" s="38" t="s">
        <v>228</v>
      </c>
      <c r="D13" s="320" t="s">
        <v>228</v>
      </c>
      <c r="E13" s="459">
        <f>'F.G.2_PL'!E13</f>
        <v>0</v>
      </c>
      <c r="F13" s="458">
        <f>'F.G.2A_PL_Recog'!N13-'F.G.2A_PL_Recog'!O13</f>
        <v>0</v>
      </c>
      <c r="G13" s="459">
        <f t="shared" si="0"/>
        <v>0</v>
      </c>
    </row>
    <row r="14" spans="1:8" ht="15.75" thickBot="1">
      <c r="A14" s="38" t="s">
        <v>436</v>
      </c>
      <c r="B14" s="38" t="s">
        <v>437</v>
      </c>
      <c r="C14" s="38" t="s">
        <v>438</v>
      </c>
      <c r="D14" s="320" t="s">
        <v>438</v>
      </c>
      <c r="E14" s="459">
        <f>'F.G.2_PL'!E14</f>
        <v>0</v>
      </c>
      <c r="F14" s="458">
        <f>'F.G.2A_PL_Recog'!N14-'F.G.2A_PL_Recog'!O14</f>
        <v>0</v>
      </c>
      <c r="G14" s="459">
        <f t="shared" si="0"/>
        <v>0</v>
      </c>
    </row>
    <row r="15" spans="1:8" ht="15.75" thickBot="1">
      <c r="A15" s="38" t="s">
        <v>436</v>
      </c>
      <c r="B15" s="38" t="s">
        <v>437</v>
      </c>
      <c r="C15" s="38" t="s">
        <v>439</v>
      </c>
      <c r="D15" s="320" t="s">
        <v>439</v>
      </c>
      <c r="E15" s="459">
        <f>'F.G.2_PL'!E15</f>
        <v>0</v>
      </c>
      <c r="F15" s="458">
        <f>'F.G.2A_PL_Recog'!N15-'F.G.2A_PL_Recog'!O15</f>
        <v>0</v>
      </c>
      <c r="G15" s="459">
        <f t="shared" si="0"/>
        <v>0</v>
      </c>
    </row>
    <row r="16" spans="1:8" ht="15.75" thickBot="1">
      <c r="A16" s="38" t="s">
        <v>436</v>
      </c>
      <c r="B16" s="38" t="s">
        <v>437</v>
      </c>
      <c r="C16" s="38" t="s">
        <v>237</v>
      </c>
      <c r="D16" s="320" t="s">
        <v>237</v>
      </c>
      <c r="E16" s="459">
        <f>'F.G.2_PL'!E16</f>
        <v>0</v>
      </c>
      <c r="F16" s="458">
        <f>'F.G.2A_PL_Recog'!N16-'F.G.2A_PL_Recog'!O16</f>
        <v>0</v>
      </c>
      <c r="G16" s="459">
        <f t="shared" si="0"/>
        <v>0</v>
      </c>
    </row>
    <row r="17" spans="1:7" ht="15.75" thickBot="1">
      <c r="A17" s="38" t="s">
        <v>436</v>
      </c>
      <c r="B17" s="38" t="s">
        <v>437</v>
      </c>
      <c r="C17" s="38" t="s">
        <v>240</v>
      </c>
      <c r="D17" s="320" t="s">
        <v>240</v>
      </c>
      <c r="E17" s="459">
        <f>'F.G.2_PL'!E17</f>
        <v>0</v>
      </c>
      <c r="F17" s="458">
        <f>'F.G.2A_PL_Recog'!N17-'F.G.2A_PL_Recog'!O17</f>
        <v>0</v>
      </c>
      <c r="G17" s="459">
        <f t="shared" si="0"/>
        <v>0</v>
      </c>
    </row>
    <row r="18" spans="1:7" ht="15.75" thickBot="1">
      <c r="A18" s="38" t="s">
        <v>436</v>
      </c>
      <c r="B18" s="38" t="s">
        <v>437</v>
      </c>
      <c r="C18" s="38" t="s">
        <v>440</v>
      </c>
      <c r="D18" s="320" t="s">
        <v>440</v>
      </c>
      <c r="E18" s="459">
        <f>'F.G.2_PL'!E18</f>
        <v>0</v>
      </c>
      <c r="F18" s="458">
        <f>'F.G.2A_PL_Recog'!N18-'F.G.2A_PL_Recog'!O18</f>
        <v>0</v>
      </c>
      <c r="G18" s="459">
        <f t="shared" si="0"/>
        <v>0</v>
      </c>
    </row>
    <row r="19" spans="1:7" ht="15.75" thickBot="1">
      <c r="A19" s="38" t="s">
        <v>436</v>
      </c>
      <c r="B19" s="38" t="s">
        <v>437</v>
      </c>
      <c r="C19" s="38" t="s">
        <v>245</v>
      </c>
      <c r="D19" s="321" t="s">
        <v>245</v>
      </c>
      <c r="E19" s="460">
        <f>'F.G.2_PL'!E19</f>
        <v>0</v>
      </c>
      <c r="F19" s="458">
        <f>'F.G.2A_PL_Recog'!N19-'F.G.2A_PL_Recog'!O19</f>
        <v>0</v>
      </c>
      <c r="G19" s="460">
        <f t="shared" si="0"/>
        <v>0</v>
      </c>
    </row>
    <row r="20" spans="1:7" ht="15.75" thickBot="1">
      <c r="A20" s="38" t="s">
        <v>436</v>
      </c>
      <c r="B20" s="38" t="s">
        <v>437</v>
      </c>
      <c r="C20" s="38" t="s">
        <v>248</v>
      </c>
      <c r="D20" s="321" t="s">
        <v>248</v>
      </c>
      <c r="E20" s="460">
        <f>'F.G.2_PL'!E20</f>
        <v>0</v>
      </c>
      <c r="F20" s="458">
        <f>'F.G.2A_PL_Recog'!N20-'F.G.2A_PL_Recog'!O20</f>
        <v>0</v>
      </c>
      <c r="G20" s="460">
        <f t="shared" si="0"/>
        <v>0</v>
      </c>
    </row>
    <row r="21" spans="1:7" ht="15.75" thickBot="1">
      <c r="A21" s="38" t="s">
        <v>436</v>
      </c>
      <c r="B21" s="38" t="s">
        <v>437</v>
      </c>
      <c r="C21" s="38" t="s">
        <v>251</v>
      </c>
      <c r="D21" s="320" t="s">
        <v>251</v>
      </c>
      <c r="E21" s="459">
        <f>'F.G.2_PL'!E21</f>
        <v>0</v>
      </c>
      <c r="F21" s="458">
        <f>'F.G.2A_PL_Recog'!N21-'F.G.2A_PL_Recog'!O21</f>
        <v>0</v>
      </c>
      <c r="G21" s="459">
        <f t="shared" si="0"/>
        <v>0</v>
      </c>
    </row>
    <row r="22" spans="1:7" ht="15.75" thickBot="1">
      <c r="A22" s="38" t="s">
        <v>436</v>
      </c>
      <c r="B22" s="38" t="s">
        <v>437</v>
      </c>
      <c r="C22" s="38" t="s">
        <v>441</v>
      </c>
      <c r="D22" s="321" t="s">
        <v>253</v>
      </c>
      <c r="E22" s="460">
        <f>'F.G.2_PL'!E22</f>
        <v>0</v>
      </c>
      <c r="F22" s="458">
        <f>'F.G.2A_PL_Recog'!N22-'F.G.2A_PL_Recog'!O22</f>
        <v>0</v>
      </c>
      <c r="G22" s="460">
        <f t="shared" si="0"/>
        <v>0</v>
      </c>
    </row>
    <row r="23" spans="1:7" ht="15.75" thickBot="1">
      <c r="A23" s="38" t="s">
        <v>436</v>
      </c>
      <c r="B23" s="38" t="s">
        <v>437</v>
      </c>
      <c r="C23" s="38" t="s">
        <v>442</v>
      </c>
      <c r="D23" s="321" t="s">
        <v>256</v>
      </c>
      <c r="E23" s="460">
        <f>'F.G.2_PL'!E23</f>
        <v>0</v>
      </c>
      <c r="F23" s="458">
        <f>'F.G.2A_PL_Recog'!N23-'F.G.2A_PL_Recog'!O23</f>
        <v>0</v>
      </c>
      <c r="G23" s="460">
        <f t="shared" si="0"/>
        <v>0</v>
      </c>
    </row>
    <row r="24" spans="1:7" ht="15.75" thickBot="1">
      <c r="A24" s="38" t="s">
        <v>436</v>
      </c>
      <c r="B24" s="38" t="s">
        <v>437</v>
      </c>
      <c r="C24" s="38" t="s">
        <v>259</v>
      </c>
      <c r="D24" s="320" t="s">
        <v>259</v>
      </c>
      <c r="E24" s="459">
        <f>'F.G.2_PL'!E24</f>
        <v>0</v>
      </c>
      <c r="F24" s="458">
        <f>'F.G.2A_PL_Recog'!N24-'F.G.2A_PL_Recog'!O24</f>
        <v>0</v>
      </c>
      <c r="G24" s="459">
        <f t="shared" si="0"/>
        <v>0</v>
      </c>
    </row>
    <row r="25" spans="1:7" ht="15.75" thickBot="1">
      <c r="A25" s="38" t="s">
        <v>436</v>
      </c>
      <c r="B25" s="38" t="s">
        <v>437</v>
      </c>
      <c r="C25" s="38" t="s">
        <v>386</v>
      </c>
      <c r="D25" s="321" t="s">
        <v>443</v>
      </c>
      <c r="E25" s="460">
        <f>'F.G.2_PL'!E25</f>
        <v>0</v>
      </c>
      <c r="F25" s="458">
        <f>'F.G.2A_PL_Recog'!N25-'F.G.2A_PL_Recog'!O25</f>
        <v>0</v>
      </c>
      <c r="G25" s="460">
        <f t="shared" si="0"/>
        <v>0</v>
      </c>
    </row>
    <row r="26" spans="1:7" ht="15.75" thickBot="1">
      <c r="A26" s="38" t="s">
        <v>436</v>
      </c>
      <c r="B26" s="38" t="s">
        <v>437</v>
      </c>
      <c r="C26" s="38" t="s">
        <v>387</v>
      </c>
      <c r="D26" s="321" t="s">
        <v>444</v>
      </c>
      <c r="E26" s="460">
        <f>'F.G.2_PL'!E26</f>
        <v>0</v>
      </c>
      <c r="F26" s="458">
        <f>'F.G.2A_PL_Recog'!N26-'F.G.2A_PL_Recog'!O26</f>
        <v>0</v>
      </c>
      <c r="G26" s="460">
        <f t="shared" si="0"/>
        <v>0</v>
      </c>
    </row>
    <row r="27" spans="1:7" ht="15.75" thickBot="1">
      <c r="A27" s="38" t="s">
        <v>436</v>
      </c>
      <c r="B27" s="38" t="s">
        <v>437</v>
      </c>
      <c r="C27" s="38" t="s">
        <v>268</v>
      </c>
      <c r="D27" s="321" t="s">
        <v>268</v>
      </c>
      <c r="E27" s="460">
        <f>'F.G.2_PL'!E27</f>
        <v>0</v>
      </c>
      <c r="F27" s="458">
        <f>'F.G.2A_PL_Recog'!N27-'F.G.2A_PL_Recog'!O27</f>
        <v>0</v>
      </c>
      <c r="G27" s="460">
        <f t="shared" si="0"/>
        <v>0</v>
      </c>
    </row>
    <row r="28" spans="1:7" ht="15.75" thickBot="1">
      <c r="A28" s="38" t="s">
        <v>436</v>
      </c>
      <c r="B28" s="38" t="s">
        <v>445</v>
      </c>
      <c r="D28" s="319" t="s">
        <v>271</v>
      </c>
      <c r="E28" s="458">
        <f>'F.G.2_PL'!E28</f>
        <v>0</v>
      </c>
      <c r="F28" s="458">
        <f>'F.G.2A_PL_Recog'!N28-'F.G.2A_PL_Recog'!O28</f>
        <v>0</v>
      </c>
      <c r="G28" s="458">
        <f t="shared" si="0"/>
        <v>0</v>
      </c>
    </row>
    <row r="29" spans="1:7" ht="15.75" thickBot="1">
      <c r="A29" s="38" t="s">
        <v>436</v>
      </c>
      <c r="B29" s="38" t="s">
        <v>445</v>
      </c>
      <c r="C29" s="38" t="s">
        <v>225</v>
      </c>
      <c r="D29" s="320" t="s">
        <v>225</v>
      </c>
      <c r="E29" s="459">
        <f>'F.G.2_PL'!E29</f>
        <v>0</v>
      </c>
      <c r="F29" s="458">
        <f>'F.G.2A_PL_Recog'!N29-'F.G.2A_PL_Recog'!O29</f>
        <v>0</v>
      </c>
      <c r="G29" s="459">
        <f t="shared" si="0"/>
        <v>0</v>
      </c>
    </row>
    <row r="30" spans="1:7" ht="15.75" thickBot="1">
      <c r="A30" s="38" t="s">
        <v>436</v>
      </c>
      <c r="B30" s="38" t="s">
        <v>445</v>
      </c>
      <c r="C30" s="38" t="s">
        <v>228</v>
      </c>
      <c r="D30" s="320" t="s">
        <v>228</v>
      </c>
      <c r="E30" s="459">
        <f>'F.G.2_PL'!E30</f>
        <v>0</v>
      </c>
      <c r="F30" s="458">
        <f>'F.G.2A_PL_Recog'!N30-'F.G.2A_PL_Recog'!O30</f>
        <v>0</v>
      </c>
      <c r="G30" s="459">
        <f t="shared" si="0"/>
        <v>0</v>
      </c>
    </row>
    <row r="31" spans="1:7" ht="15" customHeight="1" thickBot="1">
      <c r="A31" s="38" t="s">
        <v>436</v>
      </c>
      <c r="B31" s="38" t="s">
        <v>445</v>
      </c>
      <c r="C31" s="38" t="s">
        <v>438</v>
      </c>
      <c r="D31" s="320" t="s">
        <v>438</v>
      </c>
      <c r="E31" s="459">
        <f>'F.G.2_PL'!E31</f>
        <v>0</v>
      </c>
      <c r="F31" s="458">
        <f>'F.G.2A_PL_Recog'!N31-'F.G.2A_PL_Recog'!O31</f>
        <v>0</v>
      </c>
      <c r="G31" s="459">
        <f t="shared" si="0"/>
        <v>0</v>
      </c>
    </row>
    <row r="32" spans="1:7" ht="15.75" thickBot="1">
      <c r="A32" s="38" t="s">
        <v>436</v>
      </c>
      <c r="B32" s="38" t="s">
        <v>445</v>
      </c>
      <c r="C32" s="38" t="s">
        <v>439</v>
      </c>
      <c r="D32" s="320" t="s">
        <v>439</v>
      </c>
      <c r="E32" s="459">
        <f>'F.G.2_PL'!E32</f>
        <v>0</v>
      </c>
      <c r="F32" s="458">
        <f>'F.G.2A_PL_Recog'!N32-'F.G.2A_PL_Recog'!O32</f>
        <v>0</v>
      </c>
      <c r="G32" s="459">
        <f t="shared" si="0"/>
        <v>0</v>
      </c>
    </row>
    <row r="33" spans="1:7" ht="15.75" thickBot="1">
      <c r="A33" s="38" t="s">
        <v>436</v>
      </c>
      <c r="B33" s="38" t="s">
        <v>445</v>
      </c>
      <c r="C33" s="38" t="s">
        <v>237</v>
      </c>
      <c r="D33" s="320" t="s">
        <v>237</v>
      </c>
      <c r="E33" s="459">
        <f>'F.G.2_PL'!E33</f>
        <v>0</v>
      </c>
      <c r="F33" s="458">
        <f>'F.G.2A_PL_Recog'!N33-'F.G.2A_PL_Recog'!O33</f>
        <v>0</v>
      </c>
      <c r="G33" s="459">
        <f t="shared" si="0"/>
        <v>0</v>
      </c>
    </row>
    <row r="34" spans="1:7" ht="15.75" thickBot="1">
      <c r="A34" s="38" t="s">
        <v>436</v>
      </c>
      <c r="B34" s="38" t="s">
        <v>445</v>
      </c>
      <c r="C34" s="38" t="s">
        <v>240</v>
      </c>
      <c r="D34" s="320" t="s">
        <v>240</v>
      </c>
      <c r="E34" s="459">
        <f>'F.G.2_PL'!E34</f>
        <v>0</v>
      </c>
      <c r="F34" s="458">
        <f>'F.G.2A_PL_Recog'!N34-'F.G.2A_PL_Recog'!O34</f>
        <v>0</v>
      </c>
      <c r="G34" s="459">
        <f t="shared" si="0"/>
        <v>0</v>
      </c>
    </row>
    <row r="35" spans="1:7" ht="15.75" thickBot="1">
      <c r="A35" s="38" t="s">
        <v>436</v>
      </c>
      <c r="B35" s="38" t="s">
        <v>445</v>
      </c>
      <c r="C35" s="38" t="s">
        <v>440</v>
      </c>
      <c r="D35" s="320" t="s">
        <v>440</v>
      </c>
      <c r="E35" s="459">
        <f>'F.G.2_PL'!E35</f>
        <v>0</v>
      </c>
      <c r="F35" s="458">
        <f>'F.G.2A_PL_Recog'!N35-'F.G.2A_PL_Recog'!O35</f>
        <v>0</v>
      </c>
      <c r="G35" s="459">
        <f t="shared" si="0"/>
        <v>0</v>
      </c>
    </row>
    <row r="36" spans="1:7" ht="15.75" thickBot="1">
      <c r="A36" s="38" t="s">
        <v>436</v>
      </c>
      <c r="B36" s="38" t="s">
        <v>445</v>
      </c>
      <c r="C36" s="38" t="s">
        <v>245</v>
      </c>
      <c r="D36" s="321" t="s">
        <v>245</v>
      </c>
      <c r="E36" s="460">
        <f>'F.G.2_PL'!E36</f>
        <v>0</v>
      </c>
      <c r="F36" s="458">
        <f>'F.G.2A_PL_Recog'!N36-'F.G.2A_PL_Recog'!O36</f>
        <v>0</v>
      </c>
      <c r="G36" s="460">
        <f t="shared" si="0"/>
        <v>0</v>
      </c>
    </row>
    <row r="37" spans="1:7" ht="15.75" thickBot="1">
      <c r="A37" s="38" t="s">
        <v>436</v>
      </c>
      <c r="B37" s="38" t="s">
        <v>445</v>
      </c>
      <c r="C37" s="38" t="s">
        <v>248</v>
      </c>
      <c r="D37" s="321" t="s">
        <v>248</v>
      </c>
      <c r="E37" s="460">
        <f>'F.G.2_PL'!E37</f>
        <v>0</v>
      </c>
      <c r="F37" s="458">
        <f>'F.G.2A_PL_Recog'!N37-'F.G.2A_PL_Recog'!O37</f>
        <v>0</v>
      </c>
      <c r="G37" s="460">
        <f t="shared" si="0"/>
        <v>0</v>
      </c>
    </row>
    <row r="38" spans="1:7" ht="15.75" thickBot="1">
      <c r="A38" s="38" t="s">
        <v>436</v>
      </c>
      <c r="B38" s="38" t="s">
        <v>445</v>
      </c>
      <c r="C38" s="38" t="s">
        <v>251</v>
      </c>
      <c r="D38" s="320" t="s">
        <v>251</v>
      </c>
      <c r="E38" s="459">
        <f>'F.G.2_PL'!E38</f>
        <v>0</v>
      </c>
      <c r="F38" s="458">
        <f>'F.G.2A_PL_Recog'!N38-'F.G.2A_PL_Recog'!O38</f>
        <v>0</v>
      </c>
      <c r="G38" s="459">
        <f t="shared" si="0"/>
        <v>0</v>
      </c>
    </row>
    <row r="39" spans="1:7" ht="15.75" thickBot="1">
      <c r="A39" s="38" t="s">
        <v>436</v>
      </c>
      <c r="B39" s="38" t="s">
        <v>445</v>
      </c>
      <c r="C39" s="38" t="s">
        <v>441</v>
      </c>
      <c r="D39" s="321" t="s">
        <v>253</v>
      </c>
      <c r="E39" s="460">
        <f>'F.G.2_PL'!E39</f>
        <v>0</v>
      </c>
      <c r="F39" s="458">
        <f>'F.G.2A_PL_Recog'!N39-'F.G.2A_PL_Recog'!O39</f>
        <v>0</v>
      </c>
      <c r="G39" s="460">
        <f t="shared" si="0"/>
        <v>0</v>
      </c>
    </row>
    <row r="40" spans="1:7" ht="15.75" thickBot="1">
      <c r="A40" s="38" t="s">
        <v>436</v>
      </c>
      <c r="B40" s="38" t="s">
        <v>445</v>
      </c>
      <c r="C40" s="38" t="s">
        <v>442</v>
      </c>
      <c r="D40" s="321" t="s">
        <v>256</v>
      </c>
      <c r="E40" s="460">
        <f>'F.G.2_PL'!E40</f>
        <v>0</v>
      </c>
      <c r="F40" s="458">
        <f>'F.G.2A_PL_Recog'!N40-'F.G.2A_PL_Recog'!O40</f>
        <v>0</v>
      </c>
      <c r="G40" s="460">
        <f t="shared" si="0"/>
        <v>0</v>
      </c>
    </row>
    <row r="41" spans="1:7" ht="15.75" thickBot="1">
      <c r="A41" s="38" t="s">
        <v>436</v>
      </c>
      <c r="B41" s="38" t="s">
        <v>445</v>
      </c>
      <c r="C41" s="38" t="s">
        <v>259</v>
      </c>
      <c r="D41" s="320" t="s">
        <v>259</v>
      </c>
      <c r="E41" s="459">
        <f>'F.G.2_PL'!E41</f>
        <v>0</v>
      </c>
      <c r="F41" s="458">
        <f>'F.G.2A_PL_Recog'!N41-'F.G.2A_PL_Recog'!O41</f>
        <v>0</v>
      </c>
      <c r="G41" s="459">
        <f t="shared" si="0"/>
        <v>0</v>
      </c>
    </row>
    <row r="42" spans="1:7" ht="15.75" thickBot="1">
      <c r="A42" s="38" t="s">
        <v>436</v>
      </c>
      <c r="B42" s="38" t="s">
        <v>445</v>
      </c>
      <c r="C42" s="38" t="s">
        <v>386</v>
      </c>
      <c r="D42" s="321" t="s">
        <v>386</v>
      </c>
      <c r="E42" s="460">
        <f>'F.G.2_PL'!E42</f>
        <v>0</v>
      </c>
      <c r="F42" s="458">
        <f>'F.G.2A_PL_Recog'!N42-'F.G.2A_PL_Recog'!O42</f>
        <v>0</v>
      </c>
      <c r="G42" s="460">
        <f t="shared" ref="G42:G73" si="1">E42-F42</f>
        <v>0</v>
      </c>
    </row>
    <row r="43" spans="1:7" ht="15.75" thickBot="1">
      <c r="A43" s="38" t="s">
        <v>436</v>
      </c>
      <c r="B43" s="38" t="s">
        <v>445</v>
      </c>
      <c r="C43" s="38" t="s">
        <v>387</v>
      </c>
      <c r="D43" s="321" t="s">
        <v>387</v>
      </c>
      <c r="E43" s="460">
        <f>'F.G.2_PL'!E43</f>
        <v>0</v>
      </c>
      <c r="F43" s="458">
        <f>'F.G.2A_PL_Recog'!N43-'F.G.2A_PL_Recog'!O43</f>
        <v>0</v>
      </c>
      <c r="G43" s="460">
        <f t="shared" si="1"/>
        <v>0</v>
      </c>
    </row>
    <row r="44" spans="1:7" ht="15.75" thickBot="1">
      <c r="A44" s="38" t="s">
        <v>436</v>
      </c>
      <c r="B44" s="38" t="s">
        <v>445</v>
      </c>
      <c r="C44" s="38" t="s">
        <v>268</v>
      </c>
      <c r="D44" s="321" t="s">
        <v>268</v>
      </c>
      <c r="E44" s="460">
        <f>'F.G.2_PL'!E44</f>
        <v>0</v>
      </c>
      <c r="F44" s="458">
        <f>'F.G.2A_PL_Recog'!N44-'F.G.2A_PL_Recog'!O44</f>
        <v>0</v>
      </c>
      <c r="G44" s="460">
        <f t="shared" si="1"/>
        <v>0</v>
      </c>
    </row>
    <row r="45" spans="1:7" ht="15.75" thickBot="1">
      <c r="A45" s="38" t="s">
        <v>446</v>
      </c>
      <c r="D45" s="322" t="s">
        <v>447</v>
      </c>
      <c r="E45" s="459">
        <f>'F.G.2_PL'!E45</f>
        <v>0</v>
      </c>
      <c r="F45" s="458">
        <f>'F.G.2A_PL_Recog'!N45-'F.G.2A_PL_Recog'!O45</f>
        <v>0</v>
      </c>
      <c r="G45" s="459">
        <f t="shared" si="1"/>
        <v>0</v>
      </c>
    </row>
    <row r="46" spans="1:7" ht="15.75" thickBot="1">
      <c r="A46" s="38" t="s">
        <v>446</v>
      </c>
      <c r="B46" s="38" t="s">
        <v>437</v>
      </c>
      <c r="D46" s="319" t="s">
        <v>448</v>
      </c>
      <c r="E46" s="459">
        <f>'F.G.2_PL'!E46</f>
        <v>0</v>
      </c>
      <c r="F46" s="458">
        <f>'F.G.2A_PL_Recog'!N46-'F.G.2A_PL_Recog'!O46</f>
        <v>0</v>
      </c>
      <c r="G46" s="459">
        <f t="shared" si="1"/>
        <v>0</v>
      </c>
    </row>
    <row r="47" spans="1:7" ht="15.75" thickBot="1">
      <c r="A47" s="38" t="s">
        <v>446</v>
      </c>
      <c r="B47" s="38" t="s">
        <v>437</v>
      </c>
      <c r="C47" s="38" t="s">
        <v>225</v>
      </c>
      <c r="D47" s="320" t="s">
        <v>225</v>
      </c>
      <c r="E47" s="459">
        <f>'F.G.2_PL'!E47</f>
        <v>0</v>
      </c>
      <c r="F47" s="458">
        <f>'F.G.2A_PL_Recog'!N47-'F.G.2A_PL_Recog'!O47</f>
        <v>0</v>
      </c>
      <c r="G47" s="459">
        <f t="shared" si="1"/>
        <v>0</v>
      </c>
    </row>
    <row r="48" spans="1:7" ht="15.75" thickBot="1">
      <c r="A48" s="38" t="s">
        <v>446</v>
      </c>
      <c r="B48" s="38" t="s">
        <v>437</v>
      </c>
      <c r="C48" s="38" t="s">
        <v>228</v>
      </c>
      <c r="D48" s="320" t="s">
        <v>228</v>
      </c>
      <c r="E48" s="459">
        <f>'F.G.2_PL'!E48</f>
        <v>0</v>
      </c>
      <c r="F48" s="458">
        <f>'F.G.2A_PL_Recog'!N48-'F.G.2A_PL_Recog'!O48</f>
        <v>0</v>
      </c>
      <c r="G48" s="459">
        <f t="shared" si="1"/>
        <v>0</v>
      </c>
    </row>
    <row r="49" spans="1:7" ht="15.75" thickBot="1">
      <c r="A49" s="38" t="s">
        <v>446</v>
      </c>
      <c r="B49" s="38" t="s">
        <v>437</v>
      </c>
      <c r="C49" s="38" t="s">
        <v>295</v>
      </c>
      <c r="D49" s="320" t="s">
        <v>295</v>
      </c>
      <c r="E49" s="459">
        <f>'F.G.2_PL'!E49</f>
        <v>0</v>
      </c>
      <c r="F49" s="458">
        <f>'F.G.2A_PL_Recog'!N49-'F.G.2A_PL_Recog'!O49</f>
        <v>0</v>
      </c>
      <c r="G49" s="459">
        <f t="shared" si="1"/>
        <v>0</v>
      </c>
    </row>
    <row r="50" spans="1:7" ht="15.75" thickBot="1">
      <c r="A50" s="38" t="s">
        <v>446</v>
      </c>
      <c r="B50" s="38" t="s">
        <v>437</v>
      </c>
      <c r="C50" s="38" t="s">
        <v>438</v>
      </c>
      <c r="D50" s="321" t="s">
        <v>438</v>
      </c>
      <c r="E50" s="460">
        <f>'F.G.2_PL'!E50</f>
        <v>0</v>
      </c>
      <c r="F50" s="458">
        <f>'F.G.2A_PL_Recog'!N50-'F.G.2A_PL_Recog'!O50</f>
        <v>0</v>
      </c>
      <c r="G50" s="460">
        <f t="shared" si="1"/>
        <v>0</v>
      </c>
    </row>
    <row r="51" spans="1:7" ht="15.75" thickBot="1">
      <c r="A51" s="38" t="s">
        <v>446</v>
      </c>
      <c r="B51" s="38" t="s">
        <v>437</v>
      </c>
      <c r="C51" s="38" t="s">
        <v>439</v>
      </c>
      <c r="D51" s="321" t="s">
        <v>439</v>
      </c>
      <c r="E51" s="460">
        <f>'F.G.2_PL'!E51</f>
        <v>0</v>
      </c>
      <c r="F51" s="458">
        <f>'F.G.2A_PL_Recog'!N51-'F.G.2A_PL_Recog'!O51</f>
        <v>0</v>
      </c>
      <c r="G51" s="460">
        <f t="shared" si="1"/>
        <v>0</v>
      </c>
    </row>
    <row r="52" spans="1:7" ht="15.75" thickBot="1">
      <c r="A52" s="38" t="s">
        <v>446</v>
      </c>
      <c r="B52" s="38" t="s">
        <v>437</v>
      </c>
      <c r="C52" s="38" t="s">
        <v>237</v>
      </c>
      <c r="D52" s="321" t="s">
        <v>237</v>
      </c>
      <c r="E52" s="460">
        <f>'F.G.2_PL'!E52</f>
        <v>0</v>
      </c>
      <c r="F52" s="458">
        <f>'F.G.2A_PL_Recog'!N52-'F.G.2A_PL_Recog'!O52</f>
        <v>0</v>
      </c>
      <c r="G52" s="460">
        <f t="shared" si="1"/>
        <v>0</v>
      </c>
    </row>
    <row r="53" spans="1:7" ht="15.75" thickBot="1">
      <c r="A53" s="38" t="s">
        <v>446</v>
      </c>
      <c r="B53" s="38" t="s">
        <v>437</v>
      </c>
      <c r="C53" s="38" t="s">
        <v>240</v>
      </c>
      <c r="D53" s="320" t="s">
        <v>240</v>
      </c>
      <c r="E53" s="459">
        <f>'F.G.2_PL'!E53</f>
        <v>0</v>
      </c>
      <c r="F53" s="458">
        <f>'F.G.2A_PL_Recog'!N53-'F.G.2A_PL_Recog'!O53</f>
        <v>0</v>
      </c>
      <c r="G53" s="459">
        <f t="shared" si="1"/>
        <v>0</v>
      </c>
    </row>
    <row r="54" spans="1:7" ht="15.75" thickBot="1">
      <c r="A54" s="38" t="s">
        <v>446</v>
      </c>
      <c r="B54" s="38" t="s">
        <v>437</v>
      </c>
      <c r="C54" s="38" t="s">
        <v>440</v>
      </c>
      <c r="D54" s="320" t="s">
        <v>440</v>
      </c>
      <c r="E54" s="459">
        <f>'F.G.2_PL'!E54</f>
        <v>0</v>
      </c>
      <c r="F54" s="458">
        <f>'F.G.2A_PL_Recog'!N54-'F.G.2A_PL_Recog'!O54</f>
        <v>0</v>
      </c>
      <c r="G54" s="459">
        <f t="shared" si="1"/>
        <v>0</v>
      </c>
    </row>
    <row r="55" spans="1:7" ht="15.75" thickBot="1">
      <c r="A55" s="38" t="s">
        <v>446</v>
      </c>
      <c r="B55" s="38" t="s">
        <v>437</v>
      </c>
      <c r="C55" s="38" t="s">
        <v>251</v>
      </c>
      <c r="D55" s="320" t="s">
        <v>251</v>
      </c>
      <c r="E55" s="459">
        <f>'F.G.2_PL'!E55</f>
        <v>0</v>
      </c>
      <c r="F55" s="458">
        <f>'F.G.2A_PL_Recog'!N55-'F.G.2A_PL_Recog'!O55</f>
        <v>0</v>
      </c>
      <c r="G55" s="459">
        <f t="shared" si="1"/>
        <v>0</v>
      </c>
    </row>
    <row r="56" spans="1:7" ht="15.75" thickBot="1">
      <c r="A56" s="38" t="s">
        <v>446</v>
      </c>
      <c r="B56" s="38" t="s">
        <v>437</v>
      </c>
      <c r="C56" s="38" t="s">
        <v>259</v>
      </c>
      <c r="D56" s="320" t="s">
        <v>259</v>
      </c>
      <c r="E56" s="459">
        <f>'F.G.2_PL'!E56</f>
        <v>0</v>
      </c>
      <c r="F56" s="458">
        <f>'F.G.2A_PL_Recog'!N56-'F.G.2A_PL_Recog'!O56</f>
        <v>0</v>
      </c>
      <c r="G56" s="459">
        <f t="shared" si="1"/>
        <v>0</v>
      </c>
    </row>
    <row r="57" spans="1:7" ht="15.75" thickBot="1">
      <c r="A57" s="38" t="s">
        <v>446</v>
      </c>
      <c r="B57" s="38" t="s">
        <v>437</v>
      </c>
      <c r="C57" s="38" t="s">
        <v>386</v>
      </c>
      <c r="D57" s="321" t="s">
        <v>386</v>
      </c>
      <c r="E57" s="460">
        <f>'F.G.2_PL'!E57</f>
        <v>0</v>
      </c>
      <c r="F57" s="458">
        <f>'F.G.2A_PL_Recog'!N57-'F.G.2A_PL_Recog'!O57</f>
        <v>0</v>
      </c>
      <c r="G57" s="460">
        <f t="shared" si="1"/>
        <v>0</v>
      </c>
    </row>
    <row r="58" spans="1:7" ht="15.75" thickBot="1">
      <c r="A58" s="38" t="s">
        <v>446</v>
      </c>
      <c r="B58" s="38" t="s">
        <v>437</v>
      </c>
      <c r="C58" s="38" t="s">
        <v>387</v>
      </c>
      <c r="D58" s="321" t="s">
        <v>387</v>
      </c>
      <c r="E58" s="460">
        <f>'F.G.2_PL'!E58</f>
        <v>0</v>
      </c>
      <c r="F58" s="458">
        <f>'F.G.2A_PL_Recog'!N58-'F.G.2A_PL_Recog'!O58</f>
        <v>0</v>
      </c>
      <c r="G58" s="460">
        <f t="shared" si="1"/>
        <v>0</v>
      </c>
    </row>
    <row r="59" spans="1:7" ht="15.75" thickBot="1">
      <c r="A59" s="38" t="s">
        <v>446</v>
      </c>
      <c r="B59" s="38" t="s">
        <v>437</v>
      </c>
      <c r="C59" s="38" t="s">
        <v>268</v>
      </c>
      <c r="D59" s="321" t="s">
        <v>268</v>
      </c>
      <c r="E59" s="460">
        <f>'F.G.2_PL'!E59</f>
        <v>0</v>
      </c>
      <c r="F59" s="458">
        <f>'F.G.2A_PL_Recog'!N59-'F.G.2A_PL_Recog'!O59</f>
        <v>0</v>
      </c>
      <c r="G59" s="460">
        <f t="shared" si="1"/>
        <v>0</v>
      </c>
    </row>
    <row r="60" spans="1:7" ht="15.75" thickBot="1">
      <c r="A60" s="38" t="s">
        <v>446</v>
      </c>
      <c r="B60" s="38" t="s">
        <v>445</v>
      </c>
      <c r="D60" s="319" t="s">
        <v>449</v>
      </c>
      <c r="E60" s="459">
        <f>'F.G.2_PL'!E60</f>
        <v>0</v>
      </c>
      <c r="F60" s="458">
        <f>'F.G.2A_PL_Recog'!N60-'F.G.2A_PL_Recog'!O60</f>
        <v>0</v>
      </c>
      <c r="G60" s="459">
        <f t="shared" si="1"/>
        <v>0</v>
      </c>
    </row>
    <row r="61" spans="1:7" ht="15.75" thickBot="1">
      <c r="A61" s="38" t="s">
        <v>446</v>
      </c>
      <c r="B61" s="38" t="s">
        <v>445</v>
      </c>
      <c r="C61" s="38" t="s">
        <v>225</v>
      </c>
      <c r="D61" s="320" t="s">
        <v>225</v>
      </c>
      <c r="E61" s="459">
        <f>'F.G.2_PL'!E61</f>
        <v>0</v>
      </c>
      <c r="F61" s="458">
        <f>'F.G.2A_PL_Recog'!N61-'F.G.2A_PL_Recog'!O61</f>
        <v>0</v>
      </c>
      <c r="G61" s="459">
        <f t="shared" si="1"/>
        <v>0</v>
      </c>
    </row>
    <row r="62" spans="1:7" ht="15.75" thickBot="1">
      <c r="A62" s="38" t="s">
        <v>446</v>
      </c>
      <c r="B62" s="38" t="s">
        <v>445</v>
      </c>
      <c r="C62" s="38" t="s">
        <v>228</v>
      </c>
      <c r="D62" s="320" t="s">
        <v>228</v>
      </c>
      <c r="E62" s="459">
        <f>'F.G.2_PL'!E62</f>
        <v>0</v>
      </c>
      <c r="F62" s="458">
        <f>'F.G.2A_PL_Recog'!N62-'F.G.2A_PL_Recog'!O62</f>
        <v>0</v>
      </c>
      <c r="G62" s="459">
        <f t="shared" si="1"/>
        <v>0</v>
      </c>
    </row>
    <row r="63" spans="1:7" ht="15.75" thickBot="1">
      <c r="A63" s="38" t="s">
        <v>446</v>
      </c>
      <c r="B63" s="38" t="s">
        <v>445</v>
      </c>
      <c r="C63" s="38" t="s">
        <v>295</v>
      </c>
      <c r="D63" s="320" t="s">
        <v>295</v>
      </c>
      <c r="E63" s="459">
        <f>'F.G.2_PL'!E63</f>
        <v>0</v>
      </c>
      <c r="F63" s="458">
        <f>'F.G.2A_PL_Recog'!N63-'F.G.2A_PL_Recog'!O63</f>
        <v>0</v>
      </c>
      <c r="G63" s="459">
        <f t="shared" si="1"/>
        <v>0</v>
      </c>
    </row>
    <row r="64" spans="1:7" ht="15.75" thickBot="1">
      <c r="A64" s="38" t="s">
        <v>446</v>
      </c>
      <c r="B64" s="38" t="s">
        <v>445</v>
      </c>
      <c r="C64" s="38" t="s">
        <v>438</v>
      </c>
      <c r="D64" s="321" t="s">
        <v>438</v>
      </c>
      <c r="E64" s="460">
        <f>'F.G.2_PL'!E64</f>
        <v>0</v>
      </c>
      <c r="F64" s="458">
        <f>'F.G.2A_PL_Recog'!N64-'F.G.2A_PL_Recog'!O64</f>
        <v>0</v>
      </c>
      <c r="G64" s="460">
        <f t="shared" si="1"/>
        <v>0</v>
      </c>
    </row>
    <row r="65" spans="1:7" ht="15.75" thickBot="1">
      <c r="A65" s="38" t="s">
        <v>446</v>
      </c>
      <c r="B65" s="38" t="s">
        <v>445</v>
      </c>
      <c r="C65" s="38" t="s">
        <v>439</v>
      </c>
      <c r="D65" s="321" t="s">
        <v>439</v>
      </c>
      <c r="E65" s="460">
        <f>'F.G.2_PL'!E65</f>
        <v>0</v>
      </c>
      <c r="F65" s="458">
        <f>'F.G.2A_PL_Recog'!N65-'F.G.2A_PL_Recog'!O65</f>
        <v>0</v>
      </c>
      <c r="G65" s="460">
        <f t="shared" si="1"/>
        <v>0</v>
      </c>
    </row>
    <row r="66" spans="1:7" ht="15.75" thickBot="1">
      <c r="A66" s="38" t="s">
        <v>446</v>
      </c>
      <c r="B66" s="38" t="s">
        <v>445</v>
      </c>
      <c r="C66" s="38" t="s">
        <v>237</v>
      </c>
      <c r="D66" s="321" t="s">
        <v>237</v>
      </c>
      <c r="E66" s="460">
        <f>'F.G.2_PL'!E66</f>
        <v>0</v>
      </c>
      <c r="F66" s="458">
        <f>'F.G.2A_PL_Recog'!N66-'F.G.2A_PL_Recog'!O66</f>
        <v>0</v>
      </c>
      <c r="G66" s="460">
        <f t="shared" si="1"/>
        <v>0</v>
      </c>
    </row>
    <row r="67" spans="1:7" ht="15.75" thickBot="1">
      <c r="A67" s="38" t="s">
        <v>446</v>
      </c>
      <c r="B67" s="38" t="s">
        <v>445</v>
      </c>
      <c r="C67" s="38" t="s">
        <v>240</v>
      </c>
      <c r="D67" s="320" t="s">
        <v>240</v>
      </c>
      <c r="E67" s="459">
        <f>'F.G.2_PL'!E67</f>
        <v>0</v>
      </c>
      <c r="F67" s="458">
        <f>'F.G.2A_PL_Recog'!N67-'F.G.2A_PL_Recog'!O67</f>
        <v>0</v>
      </c>
      <c r="G67" s="459">
        <f t="shared" si="1"/>
        <v>0</v>
      </c>
    </row>
    <row r="68" spans="1:7" ht="15.75" thickBot="1">
      <c r="A68" s="38" t="s">
        <v>446</v>
      </c>
      <c r="B68" s="38" t="s">
        <v>445</v>
      </c>
      <c r="C68" s="38" t="s">
        <v>440</v>
      </c>
      <c r="D68" s="320" t="s">
        <v>440</v>
      </c>
      <c r="E68" s="459">
        <f>'F.G.2_PL'!E68</f>
        <v>0</v>
      </c>
      <c r="F68" s="458">
        <f>'F.G.2A_PL_Recog'!N68-'F.G.2A_PL_Recog'!O68</f>
        <v>0</v>
      </c>
      <c r="G68" s="459">
        <f t="shared" si="1"/>
        <v>0</v>
      </c>
    </row>
    <row r="69" spans="1:7" ht="15.75" thickBot="1">
      <c r="A69" s="38" t="s">
        <v>446</v>
      </c>
      <c r="B69" s="38" t="s">
        <v>445</v>
      </c>
      <c r="C69" s="38" t="s">
        <v>251</v>
      </c>
      <c r="D69" s="320" t="s">
        <v>251</v>
      </c>
      <c r="E69" s="459">
        <f>'F.G.2_PL'!E69</f>
        <v>0</v>
      </c>
      <c r="F69" s="458">
        <f>'F.G.2A_PL_Recog'!N69-'F.G.2A_PL_Recog'!O69</f>
        <v>0</v>
      </c>
      <c r="G69" s="459">
        <f t="shared" si="1"/>
        <v>0</v>
      </c>
    </row>
    <row r="70" spans="1:7" ht="15.75" thickBot="1">
      <c r="A70" s="38" t="s">
        <v>446</v>
      </c>
      <c r="B70" s="38" t="s">
        <v>445</v>
      </c>
      <c r="C70" s="38" t="s">
        <v>259</v>
      </c>
      <c r="D70" s="320" t="s">
        <v>259</v>
      </c>
      <c r="E70" s="459">
        <f>'F.G.2_PL'!E70</f>
        <v>0</v>
      </c>
      <c r="F70" s="458">
        <f>'F.G.2A_PL_Recog'!N70-'F.G.2A_PL_Recog'!O70</f>
        <v>0</v>
      </c>
      <c r="G70" s="459">
        <f t="shared" si="1"/>
        <v>0</v>
      </c>
    </row>
    <row r="71" spans="1:7" ht="15.75" thickBot="1">
      <c r="A71" s="38" t="s">
        <v>446</v>
      </c>
      <c r="B71" s="38" t="s">
        <v>445</v>
      </c>
      <c r="C71" s="38" t="s">
        <v>386</v>
      </c>
      <c r="D71" s="321" t="s">
        <v>386</v>
      </c>
      <c r="E71" s="460">
        <f>'F.G.2_PL'!E71</f>
        <v>0</v>
      </c>
      <c r="F71" s="458">
        <f>'F.G.2A_PL_Recog'!N71-'F.G.2A_PL_Recog'!O71</f>
        <v>0</v>
      </c>
      <c r="G71" s="460">
        <f t="shared" si="1"/>
        <v>0</v>
      </c>
    </row>
    <row r="72" spans="1:7" ht="15.75" thickBot="1">
      <c r="A72" s="38" t="s">
        <v>446</v>
      </c>
      <c r="B72" s="38" t="s">
        <v>445</v>
      </c>
      <c r="C72" s="38" t="s">
        <v>387</v>
      </c>
      <c r="D72" s="321" t="s">
        <v>387</v>
      </c>
      <c r="E72" s="460">
        <f>'F.G.2_PL'!E72</f>
        <v>0</v>
      </c>
      <c r="F72" s="458">
        <f>'F.G.2A_PL_Recog'!N72-'F.G.2A_PL_Recog'!O72</f>
        <v>0</v>
      </c>
      <c r="G72" s="460">
        <f t="shared" si="1"/>
        <v>0</v>
      </c>
    </row>
    <row r="73" spans="1:7" ht="15.75" thickBot="1">
      <c r="A73" s="38" t="s">
        <v>446</v>
      </c>
      <c r="B73" s="38" t="s">
        <v>445</v>
      </c>
      <c r="C73" s="38" t="s">
        <v>268</v>
      </c>
      <c r="D73" s="321" t="s">
        <v>268</v>
      </c>
      <c r="E73" s="460">
        <f>'F.G.2_PL'!E73</f>
        <v>0</v>
      </c>
      <c r="F73" s="458">
        <f>'F.G.2A_PL_Recog'!N73-'F.G.2A_PL_Recog'!O73</f>
        <v>0</v>
      </c>
      <c r="G73" s="460">
        <f t="shared" si="1"/>
        <v>0</v>
      </c>
    </row>
    <row r="74" spans="1:7" ht="15.75" thickBot="1">
      <c r="A74" s="38" t="s">
        <v>446</v>
      </c>
      <c r="B74" s="38" t="s">
        <v>437</v>
      </c>
      <c r="D74" s="319" t="s">
        <v>450</v>
      </c>
      <c r="E74" s="459">
        <f>'F.G.2_PL'!E74</f>
        <v>0</v>
      </c>
      <c r="F74" s="458">
        <f>'F.G.2A_PL_Recog'!N74-'F.G.2A_PL_Recog'!O74</f>
        <v>0</v>
      </c>
      <c r="G74" s="459">
        <f t="shared" ref="G74:G105" si="2">E74-F74</f>
        <v>0</v>
      </c>
    </row>
    <row r="75" spans="1:7" ht="15.75" thickBot="1">
      <c r="A75" s="38" t="s">
        <v>446</v>
      </c>
      <c r="B75" s="38" t="s">
        <v>437</v>
      </c>
      <c r="C75" s="38" t="s">
        <v>225</v>
      </c>
      <c r="D75" s="320" t="s">
        <v>225</v>
      </c>
      <c r="E75" s="459">
        <f>'F.G.2_PL'!E75</f>
        <v>0</v>
      </c>
      <c r="F75" s="458">
        <f>'F.G.2A_PL_Recog'!N75-'F.G.2A_PL_Recog'!O75</f>
        <v>0</v>
      </c>
      <c r="G75" s="459">
        <f t="shared" si="2"/>
        <v>0</v>
      </c>
    </row>
    <row r="76" spans="1:7" ht="15.75" thickBot="1">
      <c r="A76" s="38" t="s">
        <v>446</v>
      </c>
      <c r="B76" s="38" t="s">
        <v>437</v>
      </c>
      <c r="C76" s="38" t="s">
        <v>228</v>
      </c>
      <c r="D76" s="320" t="s">
        <v>228</v>
      </c>
      <c r="E76" s="459">
        <f>'F.G.2_PL'!E76</f>
        <v>0</v>
      </c>
      <c r="F76" s="458">
        <f>'F.G.2A_PL_Recog'!N76-'F.G.2A_PL_Recog'!O76</f>
        <v>0</v>
      </c>
      <c r="G76" s="459">
        <f t="shared" si="2"/>
        <v>0</v>
      </c>
    </row>
    <row r="77" spans="1:7" ht="15.75" thickBot="1">
      <c r="A77" s="38" t="s">
        <v>446</v>
      </c>
      <c r="B77" s="38" t="s">
        <v>437</v>
      </c>
      <c r="C77" s="38" t="s">
        <v>295</v>
      </c>
      <c r="D77" s="320" t="s">
        <v>295</v>
      </c>
      <c r="E77" s="459">
        <f>'F.G.2_PL'!E77</f>
        <v>0</v>
      </c>
      <c r="F77" s="458">
        <f>'F.G.2A_PL_Recog'!N77-'F.G.2A_PL_Recog'!O77</f>
        <v>0</v>
      </c>
      <c r="G77" s="459">
        <f t="shared" si="2"/>
        <v>0</v>
      </c>
    </row>
    <row r="78" spans="1:7" ht="15.75" thickBot="1">
      <c r="A78" s="38" t="s">
        <v>446</v>
      </c>
      <c r="B78" s="38" t="s">
        <v>437</v>
      </c>
      <c r="C78" s="38" t="s">
        <v>240</v>
      </c>
      <c r="D78" s="320" t="s">
        <v>240</v>
      </c>
      <c r="E78" s="459">
        <f>'F.G.2_PL'!E78</f>
        <v>0</v>
      </c>
      <c r="F78" s="458">
        <f>'F.G.2A_PL_Recog'!N78-'F.G.2A_PL_Recog'!O78</f>
        <v>0</v>
      </c>
      <c r="G78" s="459">
        <f t="shared" si="2"/>
        <v>0</v>
      </c>
    </row>
    <row r="79" spans="1:7" ht="15.75" thickBot="1">
      <c r="A79" s="38" t="s">
        <v>446</v>
      </c>
      <c r="B79" s="38" t="s">
        <v>437</v>
      </c>
      <c r="C79" s="38" t="s">
        <v>440</v>
      </c>
      <c r="D79" s="320" t="s">
        <v>440</v>
      </c>
      <c r="E79" s="459">
        <f>'F.G.2_PL'!E79</f>
        <v>0</v>
      </c>
      <c r="F79" s="458">
        <f>'F.G.2A_PL_Recog'!N79-'F.G.2A_PL_Recog'!O79</f>
        <v>0</v>
      </c>
      <c r="G79" s="459">
        <f t="shared" si="2"/>
        <v>0</v>
      </c>
    </row>
    <row r="80" spans="1:7" ht="15.75" thickBot="1">
      <c r="A80" s="38" t="s">
        <v>446</v>
      </c>
      <c r="B80" s="38" t="s">
        <v>437</v>
      </c>
      <c r="C80" s="38" t="s">
        <v>251</v>
      </c>
      <c r="D80" s="320" t="s">
        <v>251</v>
      </c>
      <c r="E80" s="459">
        <f>'F.G.2_PL'!E80</f>
        <v>0</v>
      </c>
      <c r="F80" s="458">
        <f>'F.G.2A_PL_Recog'!N80-'F.G.2A_PL_Recog'!O80</f>
        <v>0</v>
      </c>
      <c r="G80" s="459">
        <f t="shared" si="2"/>
        <v>0</v>
      </c>
    </row>
    <row r="81" spans="1:7" ht="15.75" thickBot="1">
      <c r="A81" s="38" t="s">
        <v>446</v>
      </c>
      <c r="B81" s="38" t="s">
        <v>437</v>
      </c>
      <c r="C81" s="38" t="s">
        <v>259</v>
      </c>
      <c r="D81" s="320" t="s">
        <v>259</v>
      </c>
      <c r="E81" s="459">
        <f>'F.G.2_PL'!E81</f>
        <v>0</v>
      </c>
      <c r="F81" s="458">
        <f>'F.G.2A_PL_Recog'!N81-'F.G.2A_PL_Recog'!O81</f>
        <v>0</v>
      </c>
      <c r="G81" s="459">
        <f t="shared" si="2"/>
        <v>0</v>
      </c>
    </row>
    <row r="82" spans="1:7" ht="15.75" thickBot="1">
      <c r="A82" s="38" t="s">
        <v>446</v>
      </c>
      <c r="B82" s="38" t="s">
        <v>437</v>
      </c>
      <c r="C82" s="38" t="s">
        <v>386</v>
      </c>
      <c r="D82" s="321" t="s">
        <v>386</v>
      </c>
      <c r="E82" s="460">
        <f>'F.G.2_PL'!E82</f>
        <v>0</v>
      </c>
      <c r="F82" s="458">
        <f>'F.G.2A_PL_Recog'!N82-'F.G.2A_PL_Recog'!O82</f>
        <v>0</v>
      </c>
      <c r="G82" s="460">
        <f t="shared" si="2"/>
        <v>0</v>
      </c>
    </row>
    <row r="83" spans="1:7" ht="15.75" thickBot="1">
      <c r="A83" s="38" t="s">
        <v>446</v>
      </c>
      <c r="B83" s="38" t="s">
        <v>437</v>
      </c>
      <c r="C83" s="38" t="s">
        <v>387</v>
      </c>
      <c r="D83" s="321" t="s">
        <v>387</v>
      </c>
      <c r="E83" s="460">
        <f>'F.G.2_PL'!E83</f>
        <v>0</v>
      </c>
      <c r="F83" s="458">
        <f>'F.G.2A_PL_Recog'!N83-'F.G.2A_PL_Recog'!O83</f>
        <v>0</v>
      </c>
      <c r="G83" s="460">
        <f t="shared" si="2"/>
        <v>0</v>
      </c>
    </row>
    <row r="84" spans="1:7" ht="15.75" thickBot="1">
      <c r="A84" s="38" t="s">
        <v>446</v>
      </c>
      <c r="B84" s="38" t="s">
        <v>437</v>
      </c>
      <c r="C84" s="38" t="s">
        <v>268</v>
      </c>
      <c r="D84" s="321" t="s">
        <v>268</v>
      </c>
      <c r="E84" s="460">
        <f>'F.G.2_PL'!E84</f>
        <v>0</v>
      </c>
      <c r="F84" s="458">
        <f>'F.G.2A_PL_Recog'!N84-'F.G.2A_PL_Recog'!O84</f>
        <v>0</v>
      </c>
      <c r="G84" s="460">
        <f t="shared" si="2"/>
        <v>0</v>
      </c>
    </row>
    <row r="85" spans="1:7" ht="15.75" thickBot="1">
      <c r="A85" s="38" t="s">
        <v>446</v>
      </c>
      <c r="B85" s="38" t="s">
        <v>445</v>
      </c>
      <c r="D85" s="319" t="s">
        <v>451</v>
      </c>
      <c r="E85" s="459">
        <f>'F.G.2_PL'!E85</f>
        <v>0</v>
      </c>
      <c r="F85" s="458">
        <f>'F.G.2A_PL_Recog'!N85-'F.G.2A_PL_Recog'!O85</f>
        <v>0</v>
      </c>
      <c r="G85" s="459">
        <f t="shared" si="2"/>
        <v>0</v>
      </c>
    </row>
    <row r="86" spans="1:7" ht="15.75" thickBot="1">
      <c r="A86" s="38" t="s">
        <v>446</v>
      </c>
      <c r="B86" s="38" t="s">
        <v>445</v>
      </c>
      <c r="C86" s="38" t="s">
        <v>225</v>
      </c>
      <c r="D86" s="320" t="s">
        <v>225</v>
      </c>
      <c r="E86" s="459">
        <f>'F.G.2_PL'!E86</f>
        <v>0</v>
      </c>
      <c r="F86" s="458">
        <f>'F.G.2A_PL_Recog'!N86-'F.G.2A_PL_Recog'!O86</f>
        <v>0</v>
      </c>
      <c r="G86" s="459">
        <f t="shared" si="2"/>
        <v>0</v>
      </c>
    </row>
    <row r="87" spans="1:7" ht="15.75" thickBot="1">
      <c r="A87" s="38" t="s">
        <v>446</v>
      </c>
      <c r="B87" s="38" t="s">
        <v>445</v>
      </c>
      <c r="C87" s="38" t="s">
        <v>228</v>
      </c>
      <c r="D87" s="320" t="s">
        <v>228</v>
      </c>
      <c r="E87" s="459">
        <f>'F.G.2_PL'!E87</f>
        <v>0</v>
      </c>
      <c r="F87" s="458">
        <f>'F.G.2A_PL_Recog'!N87-'F.G.2A_PL_Recog'!O87</f>
        <v>0</v>
      </c>
      <c r="G87" s="459">
        <f t="shared" si="2"/>
        <v>0</v>
      </c>
    </row>
    <row r="88" spans="1:7" ht="15.75" thickBot="1">
      <c r="A88" s="38" t="s">
        <v>446</v>
      </c>
      <c r="B88" s="38" t="s">
        <v>445</v>
      </c>
      <c r="C88" s="38" t="s">
        <v>295</v>
      </c>
      <c r="D88" s="320" t="s">
        <v>295</v>
      </c>
      <c r="E88" s="459">
        <f>'F.G.2_PL'!E88</f>
        <v>0</v>
      </c>
      <c r="F88" s="458">
        <f>'F.G.2A_PL_Recog'!N88-'F.G.2A_PL_Recog'!O88</f>
        <v>0</v>
      </c>
      <c r="G88" s="459">
        <f t="shared" si="2"/>
        <v>0</v>
      </c>
    </row>
    <row r="89" spans="1:7" ht="15.75" thickBot="1">
      <c r="A89" s="38" t="s">
        <v>446</v>
      </c>
      <c r="B89" s="38" t="s">
        <v>445</v>
      </c>
      <c r="C89" s="38" t="s">
        <v>240</v>
      </c>
      <c r="D89" s="320" t="s">
        <v>240</v>
      </c>
      <c r="E89" s="459">
        <f>'F.G.2_PL'!E89</f>
        <v>0</v>
      </c>
      <c r="F89" s="458">
        <f>'F.G.2A_PL_Recog'!N89-'F.G.2A_PL_Recog'!O89</f>
        <v>0</v>
      </c>
      <c r="G89" s="459">
        <f t="shared" si="2"/>
        <v>0</v>
      </c>
    </row>
    <row r="90" spans="1:7" ht="15.75" thickBot="1">
      <c r="A90" s="38" t="s">
        <v>446</v>
      </c>
      <c r="B90" s="38" t="s">
        <v>445</v>
      </c>
      <c r="C90" s="38" t="s">
        <v>440</v>
      </c>
      <c r="D90" s="320" t="s">
        <v>440</v>
      </c>
      <c r="E90" s="459">
        <f>'F.G.2_PL'!E90</f>
        <v>0</v>
      </c>
      <c r="F90" s="458">
        <f>'F.G.2A_PL_Recog'!N90-'F.G.2A_PL_Recog'!O90</f>
        <v>0</v>
      </c>
      <c r="G90" s="459">
        <f t="shared" si="2"/>
        <v>0</v>
      </c>
    </row>
    <row r="91" spans="1:7" ht="15.75" thickBot="1">
      <c r="A91" s="38" t="s">
        <v>446</v>
      </c>
      <c r="B91" s="38" t="s">
        <v>445</v>
      </c>
      <c r="C91" s="38" t="s">
        <v>251</v>
      </c>
      <c r="D91" s="320" t="s">
        <v>251</v>
      </c>
      <c r="E91" s="459">
        <f>'F.G.2_PL'!E91</f>
        <v>0</v>
      </c>
      <c r="F91" s="458">
        <f>'F.G.2A_PL_Recog'!N91-'F.G.2A_PL_Recog'!O91</f>
        <v>0</v>
      </c>
      <c r="G91" s="459">
        <f t="shared" si="2"/>
        <v>0</v>
      </c>
    </row>
    <row r="92" spans="1:7" ht="15.75" thickBot="1">
      <c r="A92" s="38" t="s">
        <v>446</v>
      </c>
      <c r="B92" s="38" t="s">
        <v>445</v>
      </c>
      <c r="C92" s="38" t="s">
        <v>259</v>
      </c>
      <c r="D92" s="320" t="s">
        <v>259</v>
      </c>
      <c r="E92" s="459">
        <f>'F.G.2_PL'!E92</f>
        <v>0</v>
      </c>
      <c r="F92" s="458">
        <f>'F.G.2A_PL_Recog'!N92-'F.G.2A_PL_Recog'!O92</f>
        <v>0</v>
      </c>
      <c r="G92" s="459">
        <f t="shared" si="2"/>
        <v>0</v>
      </c>
    </row>
    <row r="93" spans="1:7" ht="15.75" thickBot="1">
      <c r="A93" s="38" t="s">
        <v>446</v>
      </c>
      <c r="B93" s="38" t="s">
        <v>445</v>
      </c>
      <c r="C93" s="38" t="s">
        <v>386</v>
      </c>
      <c r="D93" s="321" t="s">
        <v>386</v>
      </c>
      <c r="E93" s="460">
        <f>'F.G.2_PL'!E93</f>
        <v>0</v>
      </c>
      <c r="F93" s="458">
        <f>'F.G.2A_PL_Recog'!N93-'F.G.2A_PL_Recog'!O93</f>
        <v>0</v>
      </c>
      <c r="G93" s="460">
        <f t="shared" si="2"/>
        <v>0</v>
      </c>
    </row>
    <row r="94" spans="1:7" ht="15.75" thickBot="1">
      <c r="A94" s="38" t="s">
        <v>446</v>
      </c>
      <c r="B94" s="38" t="s">
        <v>445</v>
      </c>
      <c r="C94" s="38" t="s">
        <v>387</v>
      </c>
      <c r="D94" s="321" t="s">
        <v>387</v>
      </c>
      <c r="E94" s="460">
        <f>'F.G.2_PL'!E94</f>
        <v>0</v>
      </c>
      <c r="F94" s="458">
        <f>'F.G.2A_PL_Recog'!N94-'F.G.2A_PL_Recog'!O94</f>
        <v>0</v>
      </c>
      <c r="G94" s="460">
        <f t="shared" si="2"/>
        <v>0</v>
      </c>
    </row>
    <row r="95" spans="1:7" ht="15.75" thickBot="1">
      <c r="A95" s="38" t="s">
        <v>446</v>
      </c>
      <c r="B95" s="38" t="s">
        <v>445</v>
      </c>
      <c r="C95" s="38" t="s">
        <v>268</v>
      </c>
      <c r="D95" s="321" t="s">
        <v>268</v>
      </c>
      <c r="E95" s="460">
        <f>'F.G.2_PL'!E95</f>
        <v>0</v>
      </c>
      <c r="F95" s="458">
        <f>'F.G.2A_PL_Recog'!N95-'F.G.2A_PL_Recog'!O95</f>
        <v>0</v>
      </c>
      <c r="G95" s="460">
        <f t="shared" si="2"/>
        <v>0</v>
      </c>
    </row>
    <row r="96" spans="1:7" ht="15.75" thickBot="1">
      <c r="A96" s="38" t="s">
        <v>446</v>
      </c>
      <c r="B96" s="38" t="s">
        <v>437</v>
      </c>
      <c r="D96" s="319" t="s">
        <v>452</v>
      </c>
      <c r="E96" s="459">
        <f>'F.G.2_PL'!E96</f>
        <v>0</v>
      </c>
      <c r="F96" s="458">
        <f>'F.G.2A_PL_Recog'!N96-'F.G.2A_PL_Recog'!O96</f>
        <v>0</v>
      </c>
      <c r="G96" s="459">
        <f t="shared" si="2"/>
        <v>0</v>
      </c>
    </row>
    <row r="97" spans="1:7" ht="15.75" thickBot="1">
      <c r="A97" s="38" t="s">
        <v>446</v>
      </c>
      <c r="B97" s="38" t="s">
        <v>437</v>
      </c>
      <c r="C97" s="38" t="s">
        <v>225</v>
      </c>
      <c r="D97" s="320" t="s">
        <v>225</v>
      </c>
      <c r="E97" s="459">
        <f>'F.G.2_PL'!E97</f>
        <v>0</v>
      </c>
      <c r="F97" s="458">
        <f>'F.G.2A_PL_Recog'!N97-'F.G.2A_PL_Recog'!O97</f>
        <v>0</v>
      </c>
      <c r="G97" s="459">
        <f t="shared" si="2"/>
        <v>0</v>
      </c>
    </row>
    <row r="98" spans="1:7" ht="15.75" thickBot="1">
      <c r="A98" s="38" t="s">
        <v>446</v>
      </c>
      <c r="B98" s="38" t="s">
        <v>437</v>
      </c>
      <c r="C98" s="38" t="s">
        <v>228</v>
      </c>
      <c r="D98" s="320" t="s">
        <v>228</v>
      </c>
      <c r="E98" s="459">
        <f>'F.G.2_PL'!E98</f>
        <v>0</v>
      </c>
      <c r="F98" s="458">
        <f>'F.G.2A_PL_Recog'!N98-'F.G.2A_PL_Recog'!O98</f>
        <v>0</v>
      </c>
      <c r="G98" s="459">
        <f t="shared" si="2"/>
        <v>0</v>
      </c>
    </row>
    <row r="99" spans="1:7" ht="15.75" thickBot="1">
      <c r="A99" s="38" t="s">
        <v>446</v>
      </c>
      <c r="B99" s="38" t="s">
        <v>437</v>
      </c>
      <c r="C99" s="38" t="s">
        <v>295</v>
      </c>
      <c r="D99" s="320" t="s">
        <v>295</v>
      </c>
      <c r="E99" s="459">
        <f>'F.G.2_PL'!E99</f>
        <v>0</v>
      </c>
      <c r="F99" s="458">
        <f>'F.G.2A_PL_Recog'!N99-'F.G.2A_PL_Recog'!O99</f>
        <v>0</v>
      </c>
      <c r="G99" s="459">
        <f t="shared" si="2"/>
        <v>0</v>
      </c>
    </row>
    <row r="100" spans="1:7" ht="15.75" thickBot="1">
      <c r="A100" s="38" t="s">
        <v>446</v>
      </c>
      <c r="B100" s="38" t="s">
        <v>437</v>
      </c>
      <c r="C100" s="38" t="s">
        <v>438</v>
      </c>
      <c r="D100" s="321" t="s">
        <v>438</v>
      </c>
      <c r="E100" s="460">
        <f>'F.G.2_PL'!E100</f>
        <v>0</v>
      </c>
      <c r="F100" s="458">
        <f>'F.G.2A_PL_Recog'!N100-'F.G.2A_PL_Recog'!O100</f>
        <v>0</v>
      </c>
      <c r="G100" s="460">
        <f t="shared" si="2"/>
        <v>0</v>
      </c>
    </row>
    <row r="101" spans="1:7" ht="15.75" thickBot="1">
      <c r="A101" s="38" t="s">
        <v>446</v>
      </c>
      <c r="B101" s="38" t="s">
        <v>437</v>
      </c>
      <c r="C101" s="38" t="s">
        <v>439</v>
      </c>
      <c r="D101" s="321" t="s">
        <v>439</v>
      </c>
      <c r="E101" s="460">
        <f>'F.G.2_PL'!E101</f>
        <v>0</v>
      </c>
      <c r="F101" s="458">
        <f>'F.G.2A_PL_Recog'!N101-'F.G.2A_PL_Recog'!O101</f>
        <v>0</v>
      </c>
      <c r="G101" s="460">
        <f t="shared" si="2"/>
        <v>0</v>
      </c>
    </row>
    <row r="102" spans="1:7" ht="15.75" thickBot="1">
      <c r="A102" s="38" t="s">
        <v>446</v>
      </c>
      <c r="B102" s="38" t="s">
        <v>437</v>
      </c>
      <c r="C102" s="38" t="s">
        <v>237</v>
      </c>
      <c r="D102" s="321" t="s">
        <v>237</v>
      </c>
      <c r="E102" s="460">
        <f>'F.G.2_PL'!E102</f>
        <v>0</v>
      </c>
      <c r="F102" s="458">
        <f>'F.G.2A_PL_Recog'!N102-'F.G.2A_PL_Recog'!O102</f>
        <v>0</v>
      </c>
      <c r="G102" s="460">
        <f t="shared" si="2"/>
        <v>0</v>
      </c>
    </row>
    <row r="103" spans="1:7" ht="15.75" thickBot="1">
      <c r="A103" s="38" t="s">
        <v>446</v>
      </c>
      <c r="B103" s="38" t="s">
        <v>437</v>
      </c>
      <c r="C103" s="38" t="s">
        <v>240</v>
      </c>
      <c r="D103" s="320" t="s">
        <v>240</v>
      </c>
      <c r="E103" s="459">
        <f>'F.G.2_PL'!E103</f>
        <v>0</v>
      </c>
      <c r="F103" s="458">
        <f>'F.G.2A_PL_Recog'!N103-'F.G.2A_PL_Recog'!O103</f>
        <v>0</v>
      </c>
      <c r="G103" s="459">
        <f t="shared" si="2"/>
        <v>0</v>
      </c>
    </row>
    <row r="104" spans="1:7" ht="15.75" thickBot="1">
      <c r="A104" s="38" t="s">
        <v>446</v>
      </c>
      <c r="B104" s="38" t="s">
        <v>437</v>
      </c>
      <c r="C104" s="38" t="s">
        <v>440</v>
      </c>
      <c r="D104" s="320" t="s">
        <v>440</v>
      </c>
      <c r="E104" s="459">
        <f>'F.G.2_PL'!E104</f>
        <v>0</v>
      </c>
      <c r="F104" s="458">
        <f>'F.G.2A_PL_Recog'!N104-'F.G.2A_PL_Recog'!O104</f>
        <v>0</v>
      </c>
      <c r="G104" s="459">
        <f t="shared" si="2"/>
        <v>0</v>
      </c>
    </row>
    <row r="105" spans="1:7" ht="15.75" thickBot="1">
      <c r="A105" s="38" t="s">
        <v>446</v>
      </c>
      <c r="B105" s="38" t="s">
        <v>437</v>
      </c>
      <c r="C105" s="38" t="s">
        <v>251</v>
      </c>
      <c r="D105" s="320" t="s">
        <v>251</v>
      </c>
      <c r="E105" s="459">
        <f>'F.G.2_PL'!E105</f>
        <v>0</v>
      </c>
      <c r="F105" s="458">
        <f>'F.G.2A_PL_Recog'!N105-'F.G.2A_PL_Recog'!O105</f>
        <v>0</v>
      </c>
      <c r="G105" s="459">
        <f t="shared" si="2"/>
        <v>0</v>
      </c>
    </row>
    <row r="106" spans="1:7" ht="15.75" thickBot="1">
      <c r="A106" s="38" t="s">
        <v>446</v>
      </c>
      <c r="B106" s="38" t="s">
        <v>437</v>
      </c>
      <c r="C106" s="38" t="s">
        <v>259</v>
      </c>
      <c r="D106" s="320" t="s">
        <v>259</v>
      </c>
      <c r="E106" s="459">
        <f>'F.G.2_PL'!E106</f>
        <v>0</v>
      </c>
      <c r="F106" s="458">
        <f>'F.G.2A_PL_Recog'!N106-'F.G.2A_PL_Recog'!O106</f>
        <v>0</v>
      </c>
      <c r="G106" s="459">
        <f t="shared" ref="G106:G137" si="3">E106-F106</f>
        <v>0</v>
      </c>
    </row>
    <row r="107" spans="1:7" ht="15.75" thickBot="1">
      <c r="A107" s="38" t="s">
        <v>446</v>
      </c>
      <c r="B107" s="38" t="s">
        <v>437</v>
      </c>
      <c r="C107" s="38" t="s">
        <v>386</v>
      </c>
      <c r="D107" s="321" t="s">
        <v>386</v>
      </c>
      <c r="E107" s="460">
        <f>'F.G.2_PL'!E107</f>
        <v>0</v>
      </c>
      <c r="F107" s="458">
        <f>'F.G.2A_PL_Recog'!N107-'F.G.2A_PL_Recog'!O107</f>
        <v>0</v>
      </c>
      <c r="G107" s="460">
        <f t="shared" si="3"/>
        <v>0</v>
      </c>
    </row>
    <row r="108" spans="1:7" ht="15.75" thickBot="1">
      <c r="A108" s="38" t="s">
        <v>446</v>
      </c>
      <c r="B108" s="38" t="s">
        <v>437</v>
      </c>
      <c r="C108" s="38" t="s">
        <v>387</v>
      </c>
      <c r="D108" s="321" t="s">
        <v>387</v>
      </c>
      <c r="E108" s="460">
        <f>'F.G.2_PL'!E108</f>
        <v>0</v>
      </c>
      <c r="F108" s="458">
        <f>'F.G.2A_PL_Recog'!N108-'F.G.2A_PL_Recog'!O108</f>
        <v>0</v>
      </c>
      <c r="G108" s="460">
        <f t="shared" si="3"/>
        <v>0</v>
      </c>
    </row>
    <row r="109" spans="1:7" ht="15.75" thickBot="1">
      <c r="A109" s="38" t="s">
        <v>446</v>
      </c>
      <c r="B109" s="38" t="s">
        <v>437</v>
      </c>
      <c r="C109" s="38" t="s">
        <v>268</v>
      </c>
      <c r="D109" s="321" t="s">
        <v>268</v>
      </c>
      <c r="E109" s="460">
        <f>'F.G.2_PL'!E109</f>
        <v>0</v>
      </c>
      <c r="F109" s="458">
        <f>'F.G.2A_PL_Recog'!N109-'F.G.2A_PL_Recog'!O109</f>
        <v>0</v>
      </c>
      <c r="G109" s="460">
        <f t="shared" si="3"/>
        <v>0</v>
      </c>
    </row>
    <row r="110" spans="1:7" ht="15.75" thickBot="1">
      <c r="A110" s="38" t="s">
        <v>446</v>
      </c>
      <c r="B110" s="38" t="s">
        <v>445</v>
      </c>
      <c r="D110" s="319" t="s">
        <v>453</v>
      </c>
      <c r="E110" s="459">
        <f>'F.G.2_PL'!E110</f>
        <v>0</v>
      </c>
      <c r="F110" s="458">
        <f>'F.G.2A_PL_Recog'!N110-'F.G.2A_PL_Recog'!O110</f>
        <v>0</v>
      </c>
      <c r="G110" s="459">
        <f t="shared" si="3"/>
        <v>0</v>
      </c>
    </row>
    <row r="111" spans="1:7" ht="15.75" thickBot="1">
      <c r="A111" s="38" t="s">
        <v>446</v>
      </c>
      <c r="B111" s="38" t="s">
        <v>445</v>
      </c>
      <c r="C111" s="38" t="s">
        <v>225</v>
      </c>
      <c r="D111" s="320" t="s">
        <v>225</v>
      </c>
      <c r="E111" s="459">
        <f>'F.G.2_PL'!E111</f>
        <v>0</v>
      </c>
      <c r="F111" s="458">
        <f>'F.G.2A_PL_Recog'!N111-'F.G.2A_PL_Recog'!O111</f>
        <v>0</v>
      </c>
      <c r="G111" s="459">
        <f t="shared" si="3"/>
        <v>0</v>
      </c>
    </row>
    <row r="112" spans="1:7" ht="15.75" thickBot="1">
      <c r="A112" s="38" t="s">
        <v>446</v>
      </c>
      <c r="B112" s="38" t="s">
        <v>445</v>
      </c>
      <c r="C112" s="38" t="s">
        <v>228</v>
      </c>
      <c r="D112" s="320" t="s">
        <v>228</v>
      </c>
      <c r="E112" s="459">
        <f>'F.G.2_PL'!E112</f>
        <v>0</v>
      </c>
      <c r="F112" s="458">
        <f>'F.G.2A_PL_Recog'!N112-'F.G.2A_PL_Recog'!O112</f>
        <v>0</v>
      </c>
      <c r="G112" s="459">
        <f t="shared" si="3"/>
        <v>0</v>
      </c>
    </row>
    <row r="113" spans="1:7" ht="15.75" thickBot="1">
      <c r="A113" s="38" t="s">
        <v>446</v>
      </c>
      <c r="B113" s="38" t="s">
        <v>445</v>
      </c>
      <c r="C113" s="38" t="s">
        <v>295</v>
      </c>
      <c r="D113" s="320" t="s">
        <v>295</v>
      </c>
      <c r="E113" s="459">
        <f>'F.G.2_PL'!E113</f>
        <v>0</v>
      </c>
      <c r="F113" s="458">
        <f>'F.G.2A_PL_Recog'!N113-'F.G.2A_PL_Recog'!O113</f>
        <v>0</v>
      </c>
      <c r="G113" s="459">
        <f t="shared" si="3"/>
        <v>0</v>
      </c>
    </row>
    <row r="114" spans="1:7" ht="15.75" thickBot="1">
      <c r="A114" s="38" t="s">
        <v>446</v>
      </c>
      <c r="B114" s="38" t="s">
        <v>445</v>
      </c>
      <c r="C114" s="38" t="s">
        <v>438</v>
      </c>
      <c r="D114" s="321" t="s">
        <v>438</v>
      </c>
      <c r="E114" s="460">
        <f>'F.G.2_PL'!E114</f>
        <v>0</v>
      </c>
      <c r="F114" s="458">
        <f>'F.G.2A_PL_Recog'!N114-'F.G.2A_PL_Recog'!O114</f>
        <v>0</v>
      </c>
      <c r="G114" s="460">
        <f t="shared" si="3"/>
        <v>0</v>
      </c>
    </row>
    <row r="115" spans="1:7" ht="15.75" thickBot="1">
      <c r="A115" s="38" t="s">
        <v>446</v>
      </c>
      <c r="B115" s="38" t="s">
        <v>445</v>
      </c>
      <c r="C115" s="38" t="s">
        <v>439</v>
      </c>
      <c r="D115" s="321" t="s">
        <v>439</v>
      </c>
      <c r="E115" s="460">
        <f>'F.G.2_PL'!E115</f>
        <v>0</v>
      </c>
      <c r="F115" s="458">
        <f>'F.G.2A_PL_Recog'!N115-'F.G.2A_PL_Recog'!O115</f>
        <v>0</v>
      </c>
      <c r="G115" s="460">
        <f t="shared" si="3"/>
        <v>0</v>
      </c>
    </row>
    <row r="116" spans="1:7" ht="15.75" thickBot="1">
      <c r="A116" s="38" t="s">
        <v>446</v>
      </c>
      <c r="B116" s="38" t="s">
        <v>445</v>
      </c>
      <c r="C116" s="38" t="s">
        <v>237</v>
      </c>
      <c r="D116" s="321" t="s">
        <v>237</v>
      </c>
      <c r="E116" s="460">
        <f>'F.G.2_PL'!E116</f>
        <v>0</v>
      </c>
      <c r="F116" s="458">
        <f>'F.G.2A_PL_Recog'!N116-'F.G.2A_PL_Recog'!O116</f>
        <v>0</v>
      </c>
      <c r="G116" s="460">
        <f t="shared" si="3"/>
        <v>0</v>
      </c>
    </row>
    <row r="117" spans="1:7" ht="15.75" thickBot="1">
      <c r="A117" s="38" t="s">
        <v>446</v>
      </c>
      <c r="B117" s="38" t="s">
        <v>445</v>
      </c>
      <c r="C117" s="38" t="s">
        <v>240</v>
      </c>
      <c r="D117" s="320" t="s">
        <v>240</v>
      </c>
      <c r="E117" s="459">
        <f>'F.G.2_PL'!E117</f>
        <v>0</v>
      </c>
      <c r="F117" s="458">
        <f>'F.G.2A_PL_Recog'!N117-'F.G.2A_PL_Recog'!O117</f>
        <v>0</v>
      </c>
      <c r="G117" s="459">
        <f t="shared" si="3"/>
        <v>0</v>
      </c>
    </row>
    <row r="118" spans="1:7" ht="15.75" thickBot="1">
      <c r="A118" s="38" t="s">
        <v>446</v>
      </c>
      <c r="B118" s="38" t="s">
        <v>445</v>
      </c>
      <c r="C118" s="38" t="s">
        <v>440</v>
      </c>
      <c r="D118" s="320" t="s">
        <v>440</v>
      </c>
      <c r="E118" s="459">
        <f>'F.G.2_PL'!E118</f>
        <v>0</v>
      </c>
      <c r="F118" s="458">
        <f>'F.G.2A_PL_Recog'!N118-'F.G.2A_PL_Recog'!O118</f>
        <v>0</v>
      </c>
      <c r="G118" s="459">
        <f t="shared" si="3"/>
        <v>0</v>
      </c>
    </row>
    <row r="119" spans="1:7" ht="15.75" thickBot="1">
      <c r="A119" s="38" t="s">
        <v>446</v>
      </c>
      <c r="B119" s="38" t="s">
        <v>445</v>
      </c>
      <c r="C119" s="38" t="s">
        <v>251</v>
      </c>
      <c r="D119" s="320" t="s">
        <v>251</v>
      </c>
      <c r="E119" s="459">
        <f>'F.G.2_PL'!E119</f>
        <v>0</v>
      </c>
      <c r="F119" s="458">
        <f>'F.G.2A_PL_Recog'!N119-'F.G.2A_PL_Recog'!O119</f>
        <v>0</v>
      </c>
      <c r="G119" s="459">
        <f t="shared" si="3"/>
        <v>0</v>
      </c>
    </row>
    <row r="120" spans="1:7" ht="15.75" thickBot="1">
      <c r="A120" s="38" t="s">
        <v>446</v>
      </c>
      <c r="B120" s="38" t="s">
        <v>445</v>
      </c>
      <c r="C120" s="38" t="s">
        <v>259</v>
      </c>
      <c r="D120" s="320" t="s">
        <v>259</v>
      </c>
      <c r="E120" s="459">
        <f>'F.G.2_PL'!E120</f>
        <v>0</v>
      </c>
      <c r="F120" s="458">
        <f>'F.G.2A_PL_Recog'!N120-'F.G.2A_PL_Recog'!O120</f>
        <v>0</v>
      </c>
      <c r="G120" s="459">
        <f t="shared" si="3"/>
        <v>0</v>
      </c>
    </row>
    <row r="121" spans="1:7" ht="15.75" thickBot="1">
      <c r="A121" s="38" t="s">
        <v>446</v>
      </c>
      <c r="B121" s="38" t="s">
        <v>445</v>
      </c>
      <c r="C121" s="38" t="s">
        <v>386</v>
      </c>
      <c r="D121" s="321" t="s">
        <v>386</v>
      </c>
      <c r="E121" s="460">
        <f>'F.G.2_PL'!E121</f>
        <v>0</v>
      </c>
      <c r="F121" s="458">
        <f>'F.G.2A_PL_Recog'!N121-'F.G.2A_PL_Recog'!O121</f>
        <v>0</v>
      </c>
      <c r="G121" s="460">
        <f t="shared" si="3"/>
        <v>0</v>
      </c>
    </row>
    <row r="122" spans="1:7" ht="15.75" thickBot="1">
      <c r="A122" s="38" t="s">
        <v>446</v>
      </c>
      <c r="B122" s="38" t="s">
        <v>445</v>
      </c>
      <c r="C122" s="38" t="s">
        <v>387</v>
      </c>
      <c r="D122" s="321" t="s">
        <v>387</v>
      </c>
      <c r="E122" s="460">
        <f>'F.G.2_PL'!E122</f>
        <v>0</v>
      </c>
      <c r="F122" s="458">
        <f>'F.G.2A_PL_Recog'!N122-'F.G.2A_PL_Recog'!O122</f>
        <v>0</v>
      </c>
      <c r="G122" s="460">
        <f t="shared" si="3"/>
        <v>0</v>
      </c>
    </row>
    <row r="123" spans="1:7" ht="15.75" thickBot="1">
      <c r="A123" s="38" t="s">
        <v>446</v>
      </c>
      <c r="B123" s="38" t="s">
        <v>445</v>
      </c>
      <c r="C123" s="38" t="s">
        <v>268</v>
      </c>
      <c r="D123" s="321" t="s">
        <v>268</v>
      </c>
      <c r="E123" s="460">
        <f>'F.G.2_PL'!E123</f>
        <v>0</v>
      </c>
      <c r="F123" s="458">
        <f>'F.G.2A_PL_Recog'!N123-'F.G.2A_PL_Recog'!O123</f>
        <v>0</v>
      </c>
      <c r="G123" s="460">
        <f t="shared" si="3"/>
        <v>0</v>
      </c>
    </row>
    <row r="124" spans="1:7" ht="15.75" thickBot="1">
      <c r="A124" s="38" t="s">
        <v>446</v>
      </c>
      <c r="B124" s="38" t="s">
        <v>437</v>
      </c>
      <c r="D124" s="319" t="s">
        <v>454</v>
      </c>
      <c r="E124" s="459">
        <f>'F.G.2_PL'!E124</f>
        <v>0</v>
      </c>
      <c r="F124" s="458">
        <f>'F.G.2A_PL_Recog'!N124-'F.G.2A_PL_Recog'!O124</f>
        <v>0</v>
      </c>
      <c r="G124" s="459">
        <f t="shared" si="3"/>
        <v>0</v>
      </c>
    </row>
    <row r="125" spans="1:7" ht="15.75" thickBot="1">
      <c r="A125" s="38" t="s">
        <v>446</v>
      </c>
      <c r="B125" s="38" t="s">
        <v>437</v>
      </c>
      <c r="C125" s="38" t="s">
        <v>225</v>
      </c>
      <c r="D125" s="320" t="s">
        <v>225</v>
      </c>
      <c r="E125" s="459">
        <f>'F.G.2_PL'!E125</f>
        <v>0</v>
      </c>
      <c r="F125" s="458">
        <f>'F.G.2A_PL_Recog'!N125-'F.G.2A_PL_Recog'!O125</f>
        <v>0</v>
      </c>
      <c r="G125" s="459">
        <f t="shared" si="3"/>
        <v>0</v>
      </c>
    </row>
    <row r="126" spans="1:7" ht="15.75" thickBot="1">
      <c r="A126" s="38" t="s">
        <v>446</v>
      </c>
      <c r="B126" s="38" t="s">
        <v>437</v>
      </c>
      <c r="C126" s="38" t="s">
        <v>228</v>
      </c>
      <c r="D126" s="320" t="s">
        <v>228</v>
      </c>
      <c r="E126" s="459">
        <f>'F.G.2_PL'!E126</f>
        <v>0</v>
      </c>
      <c r="F126" s="458">
        <f>'F.G.2A_PL_Recog'!N126-'F.G.2A_PL_Recog'!O126</f>
        <v>0</v>
      </c>
      <c r="G126" s="459">
        <f t="shared" si="3"/>
        <v>0</v>
      </c>
    </row>
    <row r="127" spans="1:7" ht="15.75" thickBot="1">
      <c r="A127" s="38" t="s">
        <v>446</v>
      </c>
      <c r="B127" s="38" t="s">
        <v>437</v>
      </c>
      <c r="C127" s="38" t="s">
        <v>295</v>
      </c>
      <c r="D127" s="320" t="s">
        <v>295</v>
      </c>
      <c r="E127" s="459">
        <f>'F.G.2_PL'!E127</f>
        <v>0</v>
      </c>
      <c r="F127" s="458">
        <f>'F.G.2A_PL_Recog'!N127-'F.G.2A_PL_Recog'!O127</f>
        <v>0</v>
      </c>
      <c r="G127" s="459">
        <f t="shared" si="3"/>
        <v>0</v>
      </c>
    </row>
    <row r="128" spans="1:7" ht="15.75" thickBot="1">
      <c r="A128" s="38" t="s">
        <v>446</v>
      </c>
      <c r="B128" s="38" t="s">
        <v>437</v>
      </c>
      <c r="C128" s="38" t="s">
        <v>240</v>
      </c>
      <c r="D128" s="320" t="s">
        <v>240</v>
      </c>
      <c r="E128" s="459">
        <f>'F.G.2_PL'!E128</f>
        <v>0</v>
      </c>
      <c r="F128" s="458">
        <f>'F.G.2A_PL_Recog'!N128-'F.G.2A_PL_Recog'!O128</f>
        <v>0</v>
      </c>
      <c r="G128" s="459">
        <f t="shared" si="3"/>
        <v>0</v>
      </c>
    </row>
    <row r="129" spans="1:7" ht="15.75" thickBot="1">
      <c r="A129" s="38" t="s">
        <v>446</v>
      </c>
      <c r="B129" s="38" t="s">
        <v>437</v>
      </c>
      <c r="C129" s="38" t="s">
        <v>440</v>
      </c>
      <c r="D129" s="320" t="s">
        <v>440</v>
      </c>
      <c r="E129" s="459">
        <f>'F.G.2_PL'!E129</f>
        <v>0</v>
      </c>
      <c r="F129" s="458">
        <f>'F.G.2A_PL_Recog'!N129-'F.G.2A_PL_Recog'!O129</f>
        <v>0</v>
      </c>
      <c r="G129" s="459">
        <f t="shared" si="3"/>
        <v>0</v>
      </c>
    </row>
    <row r="130" spans="1:7" ht="15.75" thickBot="1">
      <c r="A130" s="38" t="s">
        <v>446</v>
      </c>
      <c r="B130" s="38" t="s">
        <v>437</v>
      </c>
      <c r="C130" s="38" t="s">
        <v>251</v>
      </c>
      <c r="D130" s="320" t="s">
        <v>251</v>
      </c>
      <c r="E130" s="459">
        <f>'F.G.2_PL'!E130</f>
        <v>0</v>
      </c>
      <c r="F130" s="458">
        <f>'F.G.2A_PL_Recog'!N130-'F.G.2A_PL_Recog'!O130</f>
        <v>0</v>
      </c>
      <c r="G130" s="459">
        <f t="shared" si="3"/>
        <v>0</v>
      </c>
    </row>
    <row r="131" spans="1:7" ht="15.75" thickBot="1">
      <c r="A131" s="38" t="s">
        <v>446</v>
      </c>
      <c r="B131" s="38" t="s">
        <v>437</v>
      </c>
      <c r="C131" s="38" t="s">
        <v>259</v>
      </c>
      <c r="D131" s="320" t="s">
        <v>259</v>
      </c>
      <c r="E131" s="459">
        <f>'F.G.2_PL'!E131</f>
        <v>0</v>
      </c>
      <c r="F131" s="458">
        <f>'F.G.2A_PL_Recog'!N131-'F.G.2A_PL_Recog'!O131</f>
        <v>0</v>
      </c>
      <c r="G131" s="459">
        <f t="shared" si="3"/>
        <v>0</v>
      </c>
    </row>
    <row r="132" spans="1:7" ht="15.75" thickBot="1">
      <c r="A132" s="38" t="s">
        <v>446</v>
      </c>
      <c r="B132" s="38" t="s">
        <v>437</v>
      </c>
      <c r="C132" s="38" t="s">
        <v>386</v>
      </c>
      <c r="D132" s="321" t="s">
        <v>386</v>
      </c>
      <c r="E132" s="460">
        <f>'F.G.2_PL'!E132</f>
        <v>0</v>
      </c>
      <c r="F132" s="458">
        <f>'F.G.2A_PL_Recog'!N132-'F.G.2A_PL_Recog'!O132</f>
        <v>0</v>
      </c>
      <c r="G132" s="460">
        <f t="shared" si="3"/>
        <v>0</v>
      </c>
    </row>
    <row r="133" spans="1:7" ht="15.75" thickBot="1">
      <c r="A133" s="38" t="s">
        <v>446</v>
      </c>
      <c r="B133" s="38" t="s">
        <v>437</v>
      </c>
      <c r="C133" s="38" t="s">
        <v>387</v>
      </c>
      <c r="D133" s="321" t="s">
        <v>387</v>
      </c>
      <c r="E133" s="460">
        <f>'F.G.2_PL'!E133</f>
        <v>0</v>
      </c>
      <c r="F133" s="458">
        <f>'F.G.2A_PL_Recog'!N133-'F.G.2A_PL_Recog'!O133</f>
        <v>0</v>
      </c>
      <c r="G133" s="460">
        <f t="shared" si="3"/>
        <v>0</v>
      </c>
    </row>
    <row r="134" spans="1:7" ht="15.75" thickBot="1">
      <c r="A134" s="38" t="s">
        <v>446</v>
      </c>
      <c r="B134" s="38" t="s">
        <v>437</v>
      </c>
      <c r="C134" s="38" t="s">
        <v>268</v>
      </c>
      <c r="D134" s="321" t="s">
        <v>268</v>
      </c>
      <c r="E134" s="460">
        <f>'F.G.2_PL'!E134</f>
        <v>0</v>
      </c>
      <c r="F134" s="458">
        <f>'F.G.2A_PL_Recog'!N134-'F.G.2A_PL_Recog'!O134</f>
        <v>0</v>
      </c>
      <c r="G134" s="460">
        <f t="shared" si="3"/>
        <v>0</v>
      </c>
    </row>
    <row r="135" spans="1:7" ht="15.75" thickBot="1">
      <c r="A135" s="38" t="s">
        <v>446</v>
      </c>
      <c r="B135" s="38" t="s">
        <v>445</v>
      </c>
      <c r="D135" s="319" t="s">
        <v>455</v>
      </c>
      <c r="E135" s="459">
        <f>'F.G.2_PL'!E135</f>
        <v>0</v>
      </c>
      <c r="F135" s="458">
        <f>'F.G.2A_PL_Recog'!N135-'F.G.2A_PL_Recog'!O135</f>
        <v>0</v>
      </c>
      <c r="G135" s="459">
        <f t="shared" si="3"/>
        <v>0</v>
      </c>
    </row>
    <row r="136" spans="1:7" ht="15.75" thickBot="1">
      <c r="A136" s="38" t="s">
        <v>446</v>
      </c>
      <c r="B136" s="38" t="s">
        <v>445</v>
      </c>
      <c r="C136" s="38" t="s">
        <v>225</v>
      </c>
      <c r="D136" s="320" t="s">
        <v>225</v>
      </c>
      <c r="E136" s="459">
        <f>'F.G.2_PL'!E136</f>
        <v>0</v>
      </c>
      <c r="F136" s="458">
        <f>'F.G.2A_PL_Recog'!N136-'F.G.2A_PL_Recog'!O136</f>
        <v>0</v>
      </c>
      <c r="G136" s="459">
        <f t="shared" si="3"/>
        <v>0</v>
      </c>
    </row>
    <row r="137" spans="1:7" ht="15.75" thickBot="1">
      <c r="A137" s="38" t="s">
        <v>446</v>
      </c>
      <c r="B137" s="38" t="s">
        <v>445</v>
      </c>
      <c r="C137" s="38" t="s">
        <v>228</v>
      </c>
      <c r="D137" s="320" t="s">
        <v>228</v>
      </c>
      <c r="E137" s="459">
        <f>'F.G.2_PL'!E137</f>
        <v>0</v>
      </c>
      <c r="F137" s="458">
        <f>'F.G.2A_PL_Recog'!N137-'F.G.2A_PL_Recog'!O137</f>
        <v>0</v>
      </c>
      <c r="G137" s="459">
        <f t="shared" si="3"/>
        <v>0</v>
      </c>
    </row>
    <row r="138" spans="1:7" ht="15.75" thickBot="1">
      <c r="A138" s="38" t="s">
        <v>446</v>
      </c>
      <c r="B138" s="38" t="s">
        <v>445</v>
      </c>
      <c r="C138" s="38" t="s">
        <v>295</v>
      </c>
      <c r="D138" s="320" t="s">
        <v>295</v>
      </c>
      <c r="E138" s="459">
        <f>'F.G.2_PL'!E138</f>
        <v>0</v>
      </c>
      <c r="F138" s="458">
        <f>'F.G.2A_PL_Recog'!N138-'F.G.2A_PL_Recog'!O138</f>
        <v>0</v>
      </c>
      <c r="G138" s="459">
        <f t="shared" ref="G138:G146" si="4">E138-F138</f>
        <v>0</v>
      </c>
    </row>
    <row r="139" spans="1:7" ht="15.75" thickBot="1">
      <c r="A139" s="38" t="s">
        <v>446</v>
      </c>
      <c r="B139" s="38" t="s">
        <v>445</v>
      </c>
      <c r="C139" s="38" t="s">
        <v>240</v>
      </c>
      <c r="D139" s="320" t="s">
        <v>240</v>
      </c>
      <c r="E139" s="459">
        <f>'F.G.2_PL'!E139</f>
        <v>0</v>
      </c>
      <c r="F139" s="458">
        <f>'F.G.2A_PL_Recog'!N139-'F.G.2A_PL_Recog'!O139</f>
        <v>0</v>
      </c>
      <c r="G139" s="459">
        <f t="shared" si="4"/>
        <v>0</v>
      </c>
    </row>
    <row r="140" spans="1:7" ht="15.75" thickBot="1">
      <c r="A140" s="38" t="s">
        <v>446</v>
      </c>
      <c r="B140" s="38" t="s">
        <v>445</v>
      </c>
      <c r="C140" s="38" t="s">
        <v>440</v>
      </c>
      <c r="D140" s="320" t="s">
        <v>440</v>
      </c>
      <c r="E140" s="459">
        <f>'F.G.2_PL'!E140</f>
        <v>0</v>
      </c>
      <c r="F140" s="458">
        <f>'F.G.2A_PL_Recog'!N140-'F.G.2A_PL_Recog'!O140</f>
        <v>0</v>
      </c>
      <c r="G140" s="459">
        <f t="shared" si="4"/>
        <v>0</v>
      </c>
    </row>
    <row r="141" spans="1:7" ht="15.75" thickBot="1">
      <c r="A141" s="38" t="s">
        <v>446</v>
      </c>
      <c r="B141" s="38" t="s">
        <v>445</v>
      </c>
      <c r="C141" s="38" t="s">
        <v>251</v>
      </c>
      <c r="D141" s="320" t="s">
        <v>251</v>
      </c>
      <c r="E141" s="459">
        <f>'F.G.2_PL'!E141</f>
        <v>0</v>
      </c>
      <c r="F141" s="458">
        <f>'F.G.2A_PL_Recog'!N141-'F.G.2A_PL_Recog'!O141</f>
        <v>0</v>
      </c>
      <c r="G141" s="459">
        <f t="shared" si="4"/>
        <v>0</v>
      </c>
    </row>
    <row r="142" spans="1:7" ht="15.75" thickBot="1">
      <c r="A142" s="38" t="s">
        <v>446</v>
      </c>
      <c r="B142" s="38" t="s">
        <v>445</v>
      </c>
      <c r="C142" s="38" t="s">
        <v>259</v>
      </c>
      <c r="D142" s="320" t="s">
        <v>259</v>
      </c>
      <c r="E142" s="459">
        <f>'F.G.2_PL'!E142</f>
        <v>0</v>
      </c>
      <c r="F142" s="458">
        <f>'F.G.2A_PL_Recog'!N142-'F.G.2A_PL_Recog'!O142</f>
        <v>0</v>
      </c>
      <c r="G142" s="459">
        <f t="shared" si="4"/>
        <v>0</v>
      </c>
    </row>
    <row r="143" spans="1:7" ht="15.75" thickBot="1">
      <c r="A143" s="38" t="s">
        <v>446</v>
      </c>
      <c r="B143" s="38" t="s">
        <v>445</v>
      </c>
      <c r="C143" s="38" t="s">
        <v>386</v>
      </c>
      <c r="D143" s="321" t="s">
        <v>386</v>
      </c>
      <c r="E143" s="460">
        <f>'F.G.2_PL'!E143</f>
        <v>0</v>
      </c>
      <c r="F143" s="458">
        <f>'F.G.2A_PL_Recog'!N143-'F.G.2A_PL_Recog'!O143</f>
        <v>0</v>
      </c>
      <c r="G143" s="460">
        <f t="shared" si="4"/>
        <v>0</v>
      </c>
    </row>
    <row r="144" spans="1:7" ht="15.75" thickBot="1">
      <c r="A144" s="38" t="s">
        <v>446</v>
      </c>
      <c r="B144" s="38" t="s">
        <v>445</v>
      </c>
      <c r="C144" s="38" t="s">
        <v>387</v>
      </c>
      <c r="D144" s="321" t="s">
        <v>387</v>
      </c>
      <c r="E144" s="460">
        <f>'F.G.2_PL'!E144</f>
        <v>0</v>
      </c>
      <c r="F144" s="458">
        <f>'F.G.2A_PL_Recog'!N144-'F.G.2A_PL_Recog'!O144</f>
        <v>0</v>
      </c>
      <c r="G144" s="460">
        <f t="shared" si="4"/>
        <v>0</v>
      </c>
    </row>
    <row r="145" spans="1:7" ht="15.75" thickBot="1">
      <c r="A145" s="38" t="s">
        <v>446</v>
      </c>
      <c r="B145" s="38" t="s">
        <v>445</v>
      </c>
      <c r="C145" s="38" t="s">
        <v>268</v>
      </c>
      <c r="D145" s="321" t="s">
        <v>268</v>
      </c>
      <c r="E145" s="460">
        <f>'F.G.2_PL'!E145</f>
        <v>0</v>
      </c>
      <c r="F145" s="458">
        <f>'F.G.2A_PL_Recog'!N145-'F.G.2A_PL_Recog'!O145</f>
        <v>0</v>
      </c>
      <c r="G145" s="460">
        <f t="shared" si="4"/>
        <v>0</v>
      </c>
    </row>
    <row r="146" spans="1:7" ht="15.75" thickBot="1">
      <c r="D146" s="323" t="s">
        <v>371</v>
      </c>
      <c r="E146" s="461">
        <f>'F.G.2_PL'!E146</f>
        <v>0</v>
      </c>
      <c r="F146" s="461">
        <f>'F.G.2A_PL_Recog'!N146-'F.G.2A_PL_Recog'!O146</f>
        <v>0</v>
      </c>
      <c r="G146" s="461">
        <f t="shared" si="4"/>
        <v>0</v>
      </c>
    </row>
    <row r="148" spans="1:7" ht="15.75" thickBot="1"/>
    <row r="149" spans="1:7" ht="15.75" thickBot="1">
      <c r="D149" s="317" t="s">
        <v>26</v>
      </c>
      <c r="E149" s="210" t="s">
        <v>27</v>
      </c>
      <c r="F149" s="210" t="s">
        <v>28</v>
      </c>
      <c r="G149" s="317" t="s">
        <v>29</v>
      </c>
    </row>
    <row r="150" spans="1:7" ht="40.9" customHeight="1">
      <c r="D150" s="514" t="s">
        <v>433</v>
      </c>
      <c r="E150" s="516" t="s">
        <v>383</v>
      </c>
      <c r="F150" s="516" t="s">
        <v>434</v>
      </c>
      <c r="G150" s="516" t="s">
        <v>456</v>
      </c>
    </row>
    <row r="151" spans="1:7" ht="15" customHeight="1" thickBot="1">
      <c r="D151" s="515"/>
      <c r="E151" s="517"/>
      <c r="F151" s="517"/>
      <c r="G151" s="517"/>
    </row>
    <row r="152" spans="1:7" ht="15.75" thickBot="1">
      <c r="D152" s="324" t="s">
        <v>457</v>
      </c>
      <c r="E152" s="462">
        <f>SUM(E153:E161)</f>
        <v>0</v>
      </c>
      <c r="F152" s="462">
        <f>SUM(F153:F161)</f>
        <v>0</v>
      </c>
      <c r="G152" s="462">
        <f>SUM(G153:G161)</f>
        <v>0</v>
      </c>
    </row>
    <row r="153" spans="1:7" ht="15.75" thickBot="1">
      <c r="A153" s="38" t="s">
        <v>436</v>
      </c>
      <c r="B153" s="38" t="s">
        <v>437</v>
      </c>
      <c r="C153" s="38" t="s">
        <v>225</v>
      </c>
      <c r="D153" s="325" t="s">
        <v>225</v>
      </c>
      <c r="E153" s="458">
        <f t="shared" ref="E153:F161" si="5">SUMIFS(E$10:E$145,$A$10:$A$145,$A153,$B$10:$B$145,$B153,$C$10:$C$145,$C153)</f>
        <v>0</v>
      </c>
      <c r="F153" s="458">
        <f t="shared" si="5"/>
        <v>0</v>
      </c>
      <c r="G153" s="458">
        <f t="shared" ref="G153:G161" si="6">MAX(0,SUMIFS(G$10:G$145,$A$10:$A$145,$A153,$B$10:$B$145,$B153,$C$10:$C$145,$C153))</f>
        <v>0</v>
      </c>
    </row>
    <row r="154" spans="1:7" ht="15.75" thickBot="1">
      <c r="A154" s="38" t="s">
        <v>436</v>
      </c>
      <c r="B154" s="38" t="s">
        <v>437</v>
      </c>
      <c r="C154" s="38" t="s">
        <v>228</v>
      </c>
      <c r="D154" s="320" t="s">
        <v>228</v>
      </c>
      <c r="E154" s="458">
        <f t="shared" si="5"/>
        <v>0</v>
      </c>
      <c r="F154" s="458">
        <f t="shared" si="5"/>
        <v>0</v>
      </c>
      <c r="G154" s="458">
        <f t="shared" si="6"/>
        <v>0</v>
      </c>
    </row>
    <row r="155" spans="1:7" ht="15.75" thickBot="1">
      <c r="A155" s="38" t="s">
        <v>436</v>
      </c>
      <c r="B155" s="38" t="s">
        <v>437</v>
      </c>
      <c r="C155" s="38" t="s">
        <v>438</v>
      </c>
      <c r="D155" s="320" t="s">
        <v>438</v>
      </c>
      <c r="E155" s="458">
        <f t="shared" si="5"/>
        <v>0</v>
      </c>
      <c r="F155" s="458">
        <f t="shared" si="5"/>
        <v>0</v>
      </c>
      <c r="G155" s="458">
        <f t="shared" si="6"/>
        <v>0</v>
      </c>
    </row>
    <row r="156" spans="1:7" ht="15.75" thickBot="1">
      <c r="A156" s="38" t="s">
        <v>436</v>
      </c>
      <c r="B156" s="38" t="s">
        <v>437</v>
      </c>
      <c r="C156" s="38" t="s">
        <v>439</v>
      </c>
      <c r="D156" s="320" t="s">
        <v>439</v>
      </c>
      <c r="E156" s="458">
        <f t="shared" si="5"/>
        <v>0</v>
      </c>
      <c r="F156" s="458">
        <f t="shared" si="5"/>
        <v>0</v>
      </c>
      <c r="G156" s="458">
        <f t="shared" si="6"/>
        <v>0</v>
      </c>
    </row>
    <row r="157" spans="1:7" ht="15.75" thickBot="1">
      <c r="A157" s="38" t="s">
        <v>436</v>
      </c>
      <c r="B157" s="38" t="s">
        <v>437</v>
      </c>
      <c r="C157" s="38" t="s">
        <v>237</v>
      </c>
      <c r="D157" s="320" t="s">
        <v>237</v>
      </c>
      <c r="E157" s="458">
        <f t="shared" si="5"/>
        <v>0</v>
      </c>
      <c r="F157" s="458">
        <f t="shared" si="5"/>
        <v>0</v>
      </c>
      <c r="G157" s="458">
        <f t="shared" si="6"/>
        <v>0</v>
      </c>
    </row>
    <row r="158" spans="1:7" ht="15.75" thickBot="1">
      <c r="A158" s="38" t="s">
        <v>436</v>
      </c>
      <c r="B158" s="38" t="s">
        <v>437</v>
      </c>
      <c r="C158" s="38" t="s">
        <v>240</v>
      </c>
      <c r="D158" s="320" t="s">
        <v>240</v>
      </c>
      <c r="E158" s="458">
        <f t="shared" si="5"/>
        <v>0</v>
      </c>
      <c r="F158" s="458">
        <f t="shared" si="5"/>
        <v>0</v>
      </c>
      <c r="G158" s="458">
        <f t="shared" si="6"/>
        <v>0</v>
      </c>
    </row>
    <row r="159" spans="1:7" ht="15.75" thickBot="1">
      <c r="A159" s="38" t="s">
        <v>436</v>
      </c>
      <c r="B159" s="38" t="s">
        <v>437</v>
      </c>
      <c r="C159" s="38" t="s">
        <v>440</v>
      </c>
      <c r="D159" s="320" t="s">
        <v>440</v>
      </c>
      <c r="E159" s="458">
        <f t="shared" si="5"/>
        <v>0</v>
      </c>
      <c r="F159" s="458">
        <f t="shared" si="5"/>
        <v>0</v>
      </c>
      <c r="G159" s="458">
        <f t="shared" si="6"/>
        <v>0</v>
      </c>
    </row>
    <row r="160" spans="1:7" ht="15.75" thickBot="1">
      <c r="A160" s="38" t="s">
        <v>436</v>
      </c>
      <c r="B160" s="38" t="s">
        <v>437</v>
      </c>
      <c r="C160" s="38" t="s">
        <v>251</v>
      </c>
      <c r="D160" s="320" t="s">
        <v>251</v>
      </c>
      <c r="E160" s="458">
        <f t="shared" si="5"/>
        <v>0</v>
      </c>
      <c r="F160" s="458">
        <f t="shared" si="5"/>
        <v>0</v>
      </c>
      <c r="G160" s="458">
        <f t="shared" si="6"/>
        <v>0</v>
      </c>
    </row>
    <row r="161" spans="1:7" ht="15.75" thickBot="1">
      <c r="A161" s="38" t="s">
        <v>436</v>
      </c>
      <c r="B161" s="38" t="s">
        <v>437</v>
      </c>
      <c r="C161" s="38" t="s">
        <v>259</v>
      </c>
      <c r="D161" s="326" t="s">
        <v>259</v>
      </c>
      <c r="E161" s="463">
        <f t="shared" si="5"/>
        <v>0</v>
      </c>
      <c r="F161" s="463">
        <f t="shared" si="5"/>
        <v>0</v>
      </c>
      <c r="G161" s="463">
        <f t="shared" si="6"/>
        <v>0</v>
      </c>
    </row>
    <row r="162" spans="1:7" ht="15.75" thickBot="1">
      <c r="D162" s="327" t="s">
        <v>458</v>
      </c>
      <c r="E162" s="463">
        <f>SUM(E163:E169)</f>
        <v>0</v>
      </c>
      <c r="F162" s="463">
        <f>SUM(F163:F169)</f>
        <v>0</v>
      </c>
      <c r="G162" s="463">
        <f>SUM(G163:G169)</f>
        <v>0</v>
      </c>
    </row>
    <row r="163" spans="1:7" ht="15.75" thickBot="1">
      <c r="A163" s="38" t="s">
        <v>446</v>
      </c>
      <c r="B163" s="38" t="s">
        <v>437</v>
      </c>
      <c r="C163" s="38" t="s">
        <v>225</v>
      </c>
      <c r="D163" s="325" t="s">
        <v>225</v>
      </c>
      <c r="E163" s="458">
        <f t="shared" ref="E163:F169" si="7">SUMIFS(E$10:E$145,$A$10:$A$145,$A163,$B$10:$B$145,$B163,$C$10:$C$145,$C163)</f>
        <v>0</v>
      </c>
      <c r="F163" s="458">
        <f t="shared" si="7"/>
        <v>0</v>
      </c>
      <c r="G163" s="458">
        <f t="shared" ref="G163:G169" si="8">MAX(0,SUMIFS(G$10:G$145,$A$10:$A$145,$A163,$B$10:$B$145,$B163,$C$10:$C$145,$C163))</f>
        <v>0</v>
      </c>
    </row>
    <row r="164" spans="1:7" ht="15.75" thickBot="1">
      <c r="A164" s="38" t="s">
        <v>446</v>
      </c>
      <c r="B164" s="38" t="s">
        <v>437</v>
      </c>
      <c r="C164" s="38" t="s">
        <v>228</v>
      </c>
      <c r="D164" s="320" t="s">
        <v>228</v>
      </c>
      <c r="E164" s="458">
        <f t="shared" si="7"/>
        <v>0</v>
      </c>
      <c r="F164" s="458">
        <f t="shared" si="7"/>
        <v>0</v>
      </c>
      <c r="G164" s="458">
        <f t="shared" si="8"/>
        <v>0</v>
      </c>
    </row>
    <row r="165" spans="1:7" ht="15.75" thickBot="1">
      <c r="A165" s="38" t="s">
        <v>446</v>
      </c>
      <c r="B165" s="38" t="s">
        <v>437</v>
      </c>
      <c r="C165" s="38" t="s">
        <v>295</v>
      </c>
      <c r="D165" s="320" t="s">
        <v>295</v>
      </c>
      <c r="E165" s="458">
        <f t="shared" si="7"/>
        <v>0</v>
      </c>
      <c r="F165" s="458">
        <f t="shared" si="7"/>
        <v>0</v>
      </c>
      <c r="G165" s="458">
        <f t="shared" si="8"/>
        <v>0</v>
      </c>
    </row>
    <row r="166" spans="1:7" ht="15.75" thickBot="1">
      <c r="A166" s="38" t="s">
        <v>446</v>
      </c>
      <c r="B166" s="38" t="s">
        <v>437</v>
      </c>
      <c r="C166" s="38" t="s">
        <v>240</v>
      </c>
      <c r="D166" s="320" t="s">
        <v>240</v>
      </c>
      <c r="E166" s="458">
        <f t="shared" si="7"/>
        <v>0</v>
      </c>
      <c r="F166" s="458">
        <f t="shared" si="7"/>
        <v>0</v>
      </c>
      <c r="G166" s="458">
        <f t="shared" si="8"/>
        <v>0</v>
      </c>
    </row>
    <row r="167" spans="1:7" ht="15.75" thickBot="1">
      <c r="A167" s="38" t="s">
        <v>446</v>
      </c>
      <c r="B167" s="38" t="s">
        <v>437</v>
      </c>
      <c r="C167" s="38" t="s">
        <v>440</v>
      </c>
      <c r="D167" s="320" t="s">
        <v>440</v>
      </c>
      <c r="E167" s="458">
        <f t="shared" si="7"/>
        <v>0</v>
      </c>
      <c r="F167" s="458">
        <f t="shared" si="7"/>
        <v>0</v>
      </c>
      <c r="G167" s="458">
        <f t="shared" si="8"/>
        <v>0</v>
      </c>
    </row>
    <row r="168" spans="1:7" ht="15.75" thickBot="1">
      <c r="A168" s="38" t="s">
        <v>446</v>
      </c>
      <c r="B168" s="38" t="s">
        <v>437</v>
      </c>
      <c r="C168" s="38" t="s">
        <v>251</v>
      </c>
      <c r="D168" s="320" t="s">
        <v>251</v>
      </c>
      <c r="E168" s="458">
        <f t="shared" si="7"/>
        <v>0</v>
      </c>
      <c r="F168" s="458">
        <f t="shared" si="7"/>
        <v>0</v>
      </c>
      <c r="G168" s="458">
        <f t="shared" si="8"/>
        <v>0</v>
      </c>
    </row>
    <row r="169" spans="1:7" ht="15.75" thickBot="1">
      <c r="A169" s="38" t="s">
        <v>446</v>
      </c>
      <c r="B169" s="38" t="s">
        <v>437</v>
      </c>
      <c r="C169" s="38" t="s">
        <v>259</v>
      </c>
      <c r="D169" s="320" t="s">
        <v>259</v>
      </c>
      <c r="E169" s="464">
        <f t="shared" si="7"/>
        <v>0</v>
      </c>
      <c r="F169" s="465">
        <f t="shared" si="7"/>
        <v>0</v>
      </c>
      <c r="G169" s="465">
        <f t="shared" si="8"/>
        <v>0</v>
      </c>
    </row>
    <row r="170" spans="1:7" ht="15.75" thickBot="1">
      <c r="D170" s="323" t="s">
        <v>371</v>
      </c>
      <c r="E170" s="466">
        <f>SUM(E152,E162)</f>
        <v>0</v>
      </c>
      <c r="F170" s="466">
        <f>SUM(F152,F162)</f>
        <v>0</v>
      </c>
      <c r="G170" s="466">
        <f>SUM(G152,G162)</f>
        <v>0</v>
      </c>
    </row>
    <row r="171" spans="1:7" ht="15.75" thickBot="1">
      <c r="D171" s="328"/>
      <c r="E171" s="123"/>
      <c r="F171" s="123"/>
      <c r="G171" s="123"/>
    </row>
    <row r="172" spans="1:7" ht="15.75" thickBot="1">
      <c r="D172" s="317" t="s">
        <v>26</v>
      </c>
      <c r="E172" s="210" t="s">
        <v>27</v>
      </c>
      <c r="F172" s="210" t="s">
        <v>28</v>
      </c>
      <c r="G172" s="317" t="s">
        <v>29</v>
      </c>
    </row>
    <row r="173" spans="1:7" ht="40.9" customHeight="1">
      <c r="D173" s="514" t="s">
        <v>433</v>
      </c>
      <c r="E173" s="516" t="s">
        <v>383</v>
      </c>
      <c r="F173" s="516" t="s">
        <v>434</v>
      </c>
      <c r="G173" s="516" t="s">
        <v>456</v>
      </c>
    </row>
    <row r="174" spans="1:7" ht="15.75" thickBot="1">
      <c r="D174" s="515"/>
      <c r="E174" s="517"/>
      <c r="F174" s="517"/>
      <c r="G174" s="517"/>
    </row>
    <row r="175" spans="1:7" ht="15.75" thickBot="1">
      <c r="D175" s="324" t="s">
        <v>459</v>
      </c>
      <c r="E175" s="462">
        <f>SUM(E176:E184)</f>
        <v>0</v>
      </c>
      <c r="F175" s="462">
        <f>SUM(F176:F184)</f>
        <v>0</v>
      </c>
      <c r="G175" s="462">
        <f>SUM(G176:G184)</f>
        <v>0</v>
      </c>
    </row>
    <row r="176" spans="1:7" ht="15.75" thickBot="1">
      <c r="A176" s="38" t="s">
        <v>436</v>
      </c>
      <c r="B176" s="38" t="s">
        <v>445</v>
      </c>
      <c r="C176" s="38" t="s">
        <v>225</v>
      </c>
      <c r="D176" s="325" t="s">
        <v>225</v>
      </c>
      <c r="E176" s="458">
        <f t="shared" ref="E176:F184" si="9">SUMIFS(E$10:E$145,$A$10:$A$145,$A176,$B$10:$B$145,$B176,$C$10:$C$145,$C176)</f>
        <v>0</v>
      </c>
      <c r="F176" s="458">
        <f t="shared" si="9"/>
        <v>0</v>
      </c>
      <c r="G176" s="458">
        <f t="shared" ref="G176:G184" si="10">MAX(0,SUMIFS(G$10:G$145,$A$10:$A$145,$A176,$B$10:$B$145,$B176,$C$10:$C$145,$C176))</f>
        <v>0</v>
      </c>
    </row>
    <row r="177" spans="1:7" ht="15.75" thickBot="1">
      <c r="A177" s="38" t="s">
        <v>436</v>
      </c>
      <c r="B177" s="38" t="s">
        <v>445</v>
      </c>
      <c r="C177" s="38" t="s">
        <v>228</v>
      </c>
      <c r="D177" s="320" t="s">
        <v>228</v>
      </c>
      <c r="E177" s="458">
        <f t="shared" si="9"/>
        <v>0</v>
      </c>
      <c r="F177" s="458">
        <f t="shared" si="9"/>
        <v>0</v>
      </c>
      <c r="G177" s="458">
        <f t="shared" si="10"/>
        <v>0</v>
      </c>
    </row>
    <row r="178" spans="1:7" ht="15.75" thickBot="1">
      <c r="A178" s="38" t="s">
        <v>436</v>
      </c>
      <c r="B178" s="38" t="s">
        <v>445</v>
      </c>
      <c r="C178" s="38" t="s">
        <v>438</v>
      </c>
      <c r="D178" s="320" t="s">
        <v>438</v>
      </c>
      <c r="E178" s="458">
        <f t="shared" si="9"/>
        <v>0</v>
      </c>
      <c r="F178" s="458">
        <f t="shared" si="9"/>
        <v>0</v>
      </c>
      <c r="G178" s="458">
        <f t="shared" si="10"/>
        <v>0</v>
      </c>
    </row>
    <row r="179" spans="1:7" ht="15.75" thickBot="1">
      <c r="A179" s="38" t="s">
        <v>436</v>
      </c>
      <c r="B179" s="38" t="s">
        <v>445</v>
      </c>
      <c r="C179" s="38" t="s">
        <v>439</v>
      </c>
      <c r="D179" s="320" t="s">
        <v>439</v>
      </c>
      <c r="E179" s="458">
        <f t="shared" si="9"/>
        <v>0</v>
      </c>
      <c r="F179" s="458">
        <f t="shared" si="9"/>
        <v>0</v>
      </c>
      <c r="G179" s="458">
        <f t="shared" si="10"/>
        <v>0</v>
      </c>
    </row>
    <row r="180" spans="1:7" ht="15.75" thickBot="1">
      <c r="A180" s="38" t="s">
        <v>436</v>
      </c>
      <c r="B180" s="38" t="s">
        <v>445</v>
      </c>
      <c r="C180" s="38" t="s">
        <v>237</v>
      </c>
      <c r="D180" s="320" t="s">
        <v>237</v>
      </c>
      <c r="E180" s="458">
        <f t="shared" si="9"/>
        <v>0</v>
      </c>
      <c r="F180" s="458">
        <f t="shared" si="9"/>
        <v>0</v>
      </c>
      <c r="G180" s="458">
        <f t="shared" si="10"/>
        <v>0</v>
      </c>
    </row>
    <row r="181" spans="1:7" ht="15.75" thickBot="1">
      <c r="A181" s="38" t="s">
        <v>436</v>
      </c>
      <c r="B181" s="38" t="s">
        <v>445</v>
      </c>
      <c r="C181" s="38" t="s">
        <v>240</v>
      </c>
      <c r="D181" s="320" t="s">
        <v>240</v>
      </c>
      <c r="E181" s="458">
        <f t="shared" si="9"/>
        <v>0</v>
      </c>
      <c r="F181" s="458">
        <f t="shared" si="9"/>
        <v>0</v>
      </c>
      <c r="G181" s="458">
        <f t="shared" si="10"/>
        <v>0</v>
      </c>
    </row>
    <row r="182" spans="1:7" ht="15.75" thickBot="1">
      <c r="A182" s="38" t="s">
        <v>436</v>
      </c>
      <c r="B182" s="38" t="s">
        <v>445</v>
      </c>
      <c r="C182" s="38" t="s">
        <v>440</v>
      </c>
      <c r="D182" s="320" t="s">
        <v>440</v>
      </c>
      <c r="E182" s="458">
        <f t="shared" si="9"/>
        <v>0</v>
      </c>
      <c r="F182" s="458">
        <f t="shared" si="9"/>
        <v>0</v>
      </c>
      <c r="G182" s="458">
        <f t="shared" si="10"/>
        <v>0</v>
      </c>
    </row>
    <row r="183" spans="1:7" ht="15.75" thickBot="1">
      <c r="A183" s="38" t="s">
        <v>436</v>
      </c>
      <c r="B183" s="38" t="s">
        <v>445</v>
      </c>
      <c r="C183" s="38" t="s">
        <v>251</v>
      </c>
      <c r="D183" s="320" t="s">
        <v>251</v>
      </c>
      <c r="E183" s="458">
        <f t="shared" si="9"/>
        <v>0</v>
      </c>
      <c r="F183" s="458">
        <f t="shared" si="9"/>
        <v>0</v>
      </c>
      <c r="G183" s="458">
        <f t="shared" si="10"/>
        <v>0</v>
      </c>
    </row>
    <row r="184" spans="1:7" ht="15.75" thickBot="1">
      <c r="A184" s="38" t="s">
        <v>436</v>
      </c>
      <c r="B184" s="38" t="s">
        <v>445</v>
      </c>
      <c r="C184" s="38" t="s">
        <v>259</v>
      </c>
      <c r="D184" s="326" t="s">
        <v>259</v>
      </c>
      <c r="E184" s="463">
        <f t="shared" si="9"/>
        <v>0</v>
      </c>
      <c r="F184" s="463">
        <f t="shared" si="9"/>
        <v>0</v>
      </c>
      <c r="G184" s="463">
        <f t="shared" si="10"/>
        <v>0</v>
      </c>
    </row>
    <row r="185" spans="1:7" ht="15.75" thickBot="1">
      <c r="D185" s="327" t="s">
        <v>460</v>
      </c>
      <c r="E185" s="463">
        <f>SUM(E186:E192)</f>
        <v>0</v>
      </c>
      <c r="F185" s="463">
        <f>SUM(F186:F192)</f>
        <v>0</v>
      </c>
      <c r="G185" s="463">
        <f>SUM(G186:G192)</f>
        <v>0</v>
      </c>
    </row>
    <row r="186" spans="1:7" ht="15.75" thickBot="1">
      <c r="A186" s="38" t="s">
        <v>446</v>
      </c>
      <c r="B186" s="38" t="s">
        <v>445</v>
      </c>
      <c r="C186" s="38" t="s">
        <v>225</v>
      </c>
      <c r="D186" s="325" t="s">
        <v>225</v>
      </c>
      <c r="E186" s="458">
        <f t="shared" ref="E186:F192" si="11">SUMIFS(E$10:E$145,$A$10:$A$145,$A186,$B$10:$B$145,$B186,$C$10:$C$145,$C186)</f>
        <v>0</v>
      </c>
      <c r="F186" s="458">
        <f t="shared" si="11"/>
        <v>0</v>
      </c>
      <c r="G186" s="458">
        <f t="shared" ref="G186:G192" si="12">MAX(0,SUMIFS(G$10:G$145,$A$10:$A$145,$A186,$B$10:$B$145,$B186,$C$10:$C$145,$C186))</f>
        <v>0</v>
      </c>
    </row>
    <row r="187" spans="1:7" ht="15.75" thickBot="1">
      <c r="A187" s="38" t="s">
        <v>446</v>
      </c>
      <c r="B187" s="38" t="s">
        <v>445</v>
      </c>
      <c r="C187" s="38" t="s">
        <v>228</v>
      </c>
      <c r="D187" s="320" t="s">
        <v>228</v>
      </c>
      <c r="E187" s="458">
        <f t="shared" si="11"/>
        <v>0</v>
      </c>
      <c r="F187" s="458">
        <f t="shared" si="11"/>
        <v>0</v>
      </c>
      <c r="G187" s="458">
        <f t="shared" si="12"/>
        <v>0</v>
      </c>
    </row>
    <row r="188" spans="1:7" ht="15.75" thickBot="1">
      <c r="A188" s="38" t="s">
        <v>446</v>
      </c>
      <c r="B188" s="38" t="s">
        <v>445</v>
      </c>
      <c r="C188" s="38" t="s">
        <v>295</v>
      </c>
      <c r="D188" s="320" t="s">
        <v>295</v>
      </c>
      <c r="E188" s="458">
        <f t="shared" si="11"/>
        <v>0</v>
      </c>
      <c r="F188" s="458">
        <f t="shared" si="11"/>
        <v>0</v>
      </c>
      <c r="G188" s="458">
        <f t="shared" si="12"/>
        <v>0</v>
      </c>
    </row>
    <row r="189" spans="1:7" ht="15.75" thickBot="1">
      <c r="A189" s="38" t="s">
        <v>446</v>
      </c>
      <c r="B189" s="38" t="s">
        <v>445</v>
      </c>
      <c r="C189" s="38" t="s">
        <v>240</v>
      </c>
      <c r="D189" s="320" t="s">
        <v>240</v>
      </c>
      <c r="E189" s="458">
        <f t="shared" si="11"/>
        <v>0</v>
      </c>
      <c r="F189" s="458">
        <f t="shared" si="11"/>
        <v>0</v>
      </c>
      <c r="G189" s="458">
        <f t="shared" si="12"/>
        <v>0</v>
      </c>
    </row>
    <row r="190" spans="1:7" ht="15.75" thickBot="1">
      <c r="A190" s="38" t="s">
        <v>446</v>
      </c>
      <c r="B190" s="38" t="s">
        <v>445</v>
      </c>
      <c r="C190" s="38" t="s">
        <v>440</v>
      </c>
      <c r="D190" s="320" t="s">
        <v>440</v>
      </c>
      <c r="E190" s="458">
        <f t="shared" si="11"/>
        <v>0</v>
      </c>
      <c r="F190" s="458">
        <f t="shared" si="11"/>
        <v>0</v>
      </c>
      <c r="G190" s="458">
        <f t="shared" si="12"/>
        <v>0</v>
      </c>
    </row>
    <row r="191" spans="1:7" ht="15.75" thickBot="1">
      <c r="A191" s="38" t="s">
        <v>446</v>
      </c>
      <c r="B191" s="38" t="s">
        <v>445</v>
      </c>
      <c r="C191" s="38" t="s">
        <v>251</v>
      </c>
      <c r="D191" s="320" t="s">
        <v>251</v>
      </c>
      <c r="E191" s="458">
        <f t="shared" si="11"/>
        <v>0</v>
      </c>
      <c r="F191" s="458">
        <f t="shared" si="11"/>
        <v>0</v>
      </c>
      <c r="G191" s="458">
        <f t="shared" si="12"/>
        <v>0</v>
      </c>
    </row>
    <row r="192" spans="1:7" ht="15.75" thickBot="1">
      <c r="A192" s="38" t="s">
        <v>446</v>
      </c>
      <c r="B192" s="38" t="s">
        <v>445</v>
      </c>
      <c r="C192" s="38" t="s">
        <v>259</v>
      </c>
      <c r="D192" s="320" t="s">
        <v>259</v>
      </c>
      <c r="E192" s="464">
        <f t="shared" si="11"/>
        <v>0</v>
      </c>
      <c r="F192" s="465">
        <f t="shared" si="11"/>
        <v>0</v>
      </c>
      <c r="G192" s="465">
        <f t="shared" si="12"/>
        <v>0</v>
      </c>
    </row>
    <row r="193" spans="1:7" ht="15.75" thickBot="1">
      <c r="D193" s="323" t="s">
        <v>371</v>
      </c>
      <c r="E193" s="466">
        <f>SUM(E175,E185)</f>
        <v>0</v>
      </c>
      <c r="F193" s="466">
        <f>SUM(F175,F185)</f>
        <v>0</v>
      </c>
      <c r="G193" s="466">
        <f>SUM(G175,G185)</f>
        <v>0</v>
      </c>
    </row>
    <row r="194" spans="1:7" ht="15.75" thickBot="1"/>
    <row r="195" spans="1:7" ht="15.75" thickBot="1">
      <c r="D195" s="317" t="s">
        <v>26</v>
      </c>
      <c r="E195" s="210" t="s">
        <v>27</v>
      </c>
      <c r="F195" s="210" t="s">
        <v>28</v>
      </c>
      <c r="G195" s="317" t="s">
        <v>29</v>
      </c>
    </row>
    <row r="196" spans="1:7" ht="40.9" customHeight="1">
      <c r="D196" s="514" t="s">
        <v>433</v>
      </c>
      <c r="E196" s="516" t="s">
        <v>383</v>
      </c>
      <c r="F196" s="516" t="s">
        <v>434</v>
      </c>
      <c r="G196" s="516" t="s">
        <v>456</v>
      </c>
    </row>
    <row r="197" spans="1:7" ht="15.75" thickBot="1">
      <c r="D197" s="515"/>
      <c r="E197" s="517"/>
      <c r="F197" s="517"/>
      <c r="G197" s="517"/>
    </row>
    <row r="198" spans="1:7" ht="15.75" thickBot="1">
      <c r="D198" s="324" t="s">
        <v>461</v>
      </c>
      <c r="E198" s="462">
        <f>SUM(E199:E207)</f>
        <v>0</v>
      </c>
      <c r="F198" s="462">
        <f>SUM(F199:F207)</f>
        <v>0</v>
      </c>
      <c r="G198" s="462">
        <f>SUM(G199:G207)</f>
        <v>0</v>
      </c>
    </row>
    <row r="199" spans="1:7" ht="15.75" thickBot="1">
      <c r="A199" s="38" t="s">
        <v>436</v>
      </c>
      <c r="C199" s="38" t="s">
        <v>225</v>
      </c>
      <c r="D199" s="325" t="s">
        <v>225</v>
      </c>
      <c r="E199" s="458">
        <f t="shared" ref="E199:F207" si="13">SUMIFS(E$10:E$145,$A$10:$A$145,$A199,$C$10:$C$145,$C199)</f>
        <v>0</v>
      </c>
      <c r="F199" s="458">
        <f t="shared" si="13"/>
        <v>0</v>
      </c>
      <c r="G199" s="458">
        <f t="shared" ref="G199:G207" si="14">MAX(0,SUMIFS(G$10:G$145,$A$10:$A$145,$A199,$C$10:$C$145,$C199))</f>
        <v>0</v>
      </c>
    </row>
    <row r="200" spans="1:7" ht="15.75" thickBot="1">
      <c r="A200" s="38" t="s">
        <v>436</v>
      </c>
      <c r="C200" s="38" t="s">
        <v>228</v>
      </c>
      <c r="D200" s="320" t="s">
        <v>228</v>
      </c>
      <c r="E200" s="458">
        <f t="shared" si="13"/>
        <v>0</v>
      </c>
      <c r="F200" s="458">
        <f t="shared" si="13"/>
        <v>0</v>
      </c>
      <c r="G200" s="458">
        <f t="shared" si="14"/>
        <v>0</v>
      </c>
    </row>
    <row r="201" spans="1:7" ht="15.75" thickBot="1">
      <c r="A201" s="38" t="s">
        <v>436</v>
      </c>
      <c r="C201" s="38" t="s">
        <v>438</v>
      </c>
      <c r="D201" s="320" t="s">
        <v>438</v>
      </c>
      <c r="E201" s="458">
        <f t="shared" si="13"/>
        <v>0</v>
      </c>
      <c r="F201" s="458">
        <f t="shared" si="13"/>
        <v>0</v>
      </c>
      <c r="G201" s="458">
        <f t="shared" si="14"/>
        <v>0</v>
      </c>
    </row>
    <row r="202" spans="1:7" ht="15.75" thickBot="1">
      <c r="A202" s="38" t="s">
        <v>436</v>
      </c>
      <c r="C202" s="38" t="s">
        <v>439</v>
      </c>
      <c r="D202" s="320" t="s">
        <v>439</v>
      </c>
      <c r="E202" s="458">
        <f t="shared" si="13"/>
        <v>0</v>
      </c>
      <c r="F202" s="458">
        <f t="shared" si="13"/>
        <v>0</v>
      </c>
      <c r="G202" s="458">
        <f t="shared" si="14"/>
        <v>0</v>
      </c>
    </row>
    <row r="203" spans="1:7" ht="15.75" thickBot="1">
      <c r="A203" s="38" t="s">
        <v>436</v>
      </c>
      <c r="C203" s="38" t="s">
        <v>237</v>
      </c>
      <c r="D203" s="320" t="s">
        <v>237</v>
      </c>
      <c r="E203" s="458">
        <f t="shared" si="13"/>
        <v>0</v>
      </c>
      <c r="F203" s="458">
        <f t="shared" si="13"/>
        <v>0</v>
      </c>
      <c r="G203" s="458">
        <f t="shared" si="14"/>
        <v>0</v>
      </c>
    </row>
    <row r="204" spans="1:7" ht="15.75" thickBot="1">
      <c r="A204" s="38" t="s">
        <v>436</v>
      </c>
      <c r="C204" s="38" t="s">
        <v>240</v>
      </c>
      <c r="D204" s="320" t="s">
        <v>240</v>
      </c>
      <c r="E204" s="458">
        <f t="shared" si="13"/>
        <v>0</v>
      </c>
      <c r="F204" s="458">
        <f t="shared" si="13"/>
        <v>0</v>
      </c>
      <c r="G204" s="458">
        <f t="shared" si="14"/>
        <v>0</v>
      </c>
    </row>
    <row r="205" spans="1:7" ht="15.75" thickBot="1">
      <c r="A205" s="38" t="s">
        <v>436</v>
      </c>
      <c r="C205" s="38" t="s">
        <v>440</v>
      </c>
      <c r="D205" s="320" t="s">
        <v>440</v>
      </c>
      <c r="E205" s="458">
        <f t="shared" si="13"/>
        <v>0</v>
      </c>
      <c r="F205" s="458">
        <f t="shared" si="13"/>
        <v>0</v>
      </c>
      <c r="G205" s="458">
        <f t="shared" si="14"/>
        <v>0</v>
      </c>
    </row>
    <row r="206" spans="1:7" ht="15.75" thickBot="1">
      <c r="A206" s="38" t="s">
        <v>436</v>
      </c>
      <c r="C206" s="38" t="s">
        <v>251</v>
      </c>
      <c r="D206" s="320" t="s">
        <v>251</v>
      </c>
      <c r="E206" s="458">
        <f t="shared" si="13"/>
        <v>0</v>
      </c>
      <c r="F206" s="458">
        <f t="shared" si="13"/>
        <v>0</v>
      </c>
      <c r="G206" s="458">
        <f t="shared" si="14"/>
        <v>0</v>
      </c>
    </row>
    <row r="207" spans="1:7" ht="15.75" thickBot="1">
      <c r="A207" s="38" t="s">
        <v>436</v>
      </c>
      <c r="C207" s="38" t="s">
        <v>259</v>
      </c>
      <c r="D207" s="326" t="s">
        <v>259</v>
      </c>
      <c r="E207" s="463">
        <f t="shared" si="13"/>
        <v>0</v>
      </c>
      <c r="F207" s="463">
        <f t="shared" si="13"/>
        <v>0</v>
      </c>
      <c r="G207" s="463">
        <f t="shared" si="14"/>
        <v>0</v>
      </c>
    </row>
    <row r="208" spans="1:7" ht="15.75" thickBot="1">
      <c r="D208" s="327" t="s">
        <v>462</v>
      </c>
      <c r="E208" s="463">
        <f>SUM(E209:E215)</f>
        <v>0</v>
      </c>
      <c r="F208" s="463">
        <f>SUM(F209:F215)</f>
        <v>0</v>
      </c>
      <c r="G208" s="463">
        <f>SUM(G209:G215)</f>
        <v>0</v>
      </c>
    </row>
    <row r="209" spans="1:7" ht="15.75" thickBot="1">
      <c r="A209" s="38" t="s">
        <v>446</v>
      </c>
      <c r="C209" s="38" t="s">
        <v>225</v>
      </c>
      <c r="D209" s="325" t="s">
        <v>225</v>
      </c>
      <c r="E209" s="458">
        <f t="shared" ref="E209:F215" si="15">SUMIFS(E$10:E$145,$A$10:$A$145,$A209,$C$10:$C$145,$C209)</f>
        <v>0</v>
      </c>
      <c r="F209" s="458">
        <f t="shared" si="15"/>
        <v>0</v>
      </c>
      <c r="G209" s="458">
        <f t="shared" ref="G209:G215" si="16">MAX(0,SUMIFS(G$10:G$145,$A$10:$A$145,$A209,$C$10:$C$145,$C209))</f>
        <v>0</v>
      </c>
    </row>
    <row r="210" spans="1:7" ht="15.75" thickBot="1">
      <c r="A210" s="38" t="s">
        <v>446</v>
      </c>
      <c r="C210" s="38" t="s">
        <v>228</v>
      </c>
      <c r="D210" s="320" t="s">
        <v>228</v>
      </c>
      <c r="E210" s="458">
        <f t="shared" si="15"/>
        <v>0</v>
      </c>
      <c r="F210" s="458">
        <f t="shared" si="15"/>
        <v>0</v>
      </c>
      <c r="G210" s="458">
        <f t="shared" si="16"/>
        <v>0</v>
      </c>
    </row>
    <row r="211" spans="1:7" ht="15.75" thickBot="1">
      <c r="A211" s="38" t="s">
        <v>446</v>
      </c>
      <c r="C211" s="38" t="s">
        <v>295</v>
      </c>
      <c r="D211" s="320" t="s">
        <v>295</v>
      </c>
      <c r="E211" s="458">
        <f t="shared" si="15"/>
        <v>0</v>
      </c>
      <c r="F211" s="458">
        <f t="shared" si="15"/>
        <v>0</v>
      </c>
      <c r="G211" s="458">
        <f t="shared" si="16"/>
        <v>0</v>
      </c>
    </row>
    <row r="212" spans="1:7" ht="15.75" thickBot="1">
      <c r="A212" s="38" t="s">
        <v>446</v>
      </c>
      <c r="C212" s="38" t="s">
        <v>240</v>
      </c>
      <c r="D212" s="320" t="s">
        <v>240</v>
      </c>
      <c r="E212" s="458">
        <f t="shared" si="15"/>
        <v>0</v>
      </c>
      <c r="F212" s="458">
        <f t="shared" si="15"/>
        <v>0</v>
      </c>
      <c r="G212" s="458">
        <f t="shared" si="16"/>
        <v>0</v>
      </c>
    </row>
    <row r="213" spans="1:7" ht="15.75" thickBot="1">
      <c r="A213" s="38" t="s">
        <v>446</v>
      </c>
      <c r="C213" s="38" t="s">
        <v>440</v>
      </c>
      <c r="D213" s="320" t="s">
        <v>440</v>
      </c>
      <c r="E213" s="458">
        <f t="shared" si="15"/>
        <v>0</v>
      </c>
      <c r="F213" s="458">
        <f t="shared" si="15"/>
        <v>0</v>
      </c>
      <c r="G213" s="458">
        <f t="shared" si="16"/>
        <v>0</v>
      </c>
    </row>
    <row r="214" spans="1:7" ht="15.75" thickBot="1">
      <c r="A214" s="38" t="s">
        <v>446</v>
      </c>
      <c r="C214" s="38" t="s">
        <v>251</v>
      </c>
      <c r="D214" s="320" t="s">
        <v>251</v>
      </c>
      <c r="E214" s="458">
        <f t="shared" si="15"/>
        <v>0</v>
      </c>
      <c r="F214" s="458">
        <f t="shared" si="15"/>
        <v>0</v>
      </c>
      <c r="G214" s="458">
        <f t="shared" si="16"/>
        <v>0</v>
      </c>
    </row>
    <row r="215" spans="1:7" ht="15.75" thickBot="1">
      <c r="A215" s="38" t="s">
        <v>446</v>
      </c>
      <c r="C215" s="38" t="s">
        <v>259</v>
      </c>
      <c r="D215" s="320" t="s">
        <v>259</v>
      </c>
      <c r="E215" s="464">
        <f t="shared" si="15"/>
        <v>0</v>
      </c>
      <c r="F215" s="465">
        <f t="shared" si="15"/>
        <v>0</v>
      </c>
      <c r="G215" s="465">
        <f t="shared" si="16"/>
        <v>0</v>
      </c>
    </row>
    <row r="216" spans="1:7" ht="15.75" thickBot="1">
      <c r="D216" s="323" t="s">
        <v>371</v>
      </c>
      <c r="E216" s="466">
        <f>SUM(E198,E208)</f>
        <v>0</v>
      </c>
      <c r="F216" s="466">
        <f>SUM(F198,F208)</f>
        <v>0</v>
      </c>
      <c r="G216" s="466">
        <f>SUM(G198,G208)</f>
        <v>0</v>
      </c>
    </row>
  </sheetData>
  <sheetProtection insertHyperlinks="0"/>
  <mergeCells count="16">
    <mergeCell ref="D173:D174"/>
    <mergeCell ref="E173:E174"/>
    <mergeCell ref="F173:F174"/>
    <mergeCell ref="G173:G174"/>
    <mergeCell ref="D196:D197"/>
    <mergeCell ref="E196:E197"/>
    <mergeCell ref="F196:F197"/>
    <mergeCell ref="G196:G197"/>
    <mergeCell ref="D8:D9"/>
    <mergeCell ref="E8:E9"/>
    <mergeCell ref="F8:F9"/>
    <mergeCell ref="G8:G9"/>
    <mergeCell ref="D150:D151"/>
    <mergeCell ref="E150:E151"/>
    <mergeCell ref="F150:F151"/>
    <mergeCell ref="G150:G151"/>
  </mergeCells>
  <phoneticPr fontId="37" type="noConversion"/>
  <pageMargins left="0.7" right="0.7" top="0.75" bottom="0.75" header="0.3" footer="0.3"/>
  <pageSetup paperSize="9" scale="41" fitToHeight="2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e014752-10d2-4e4e-b400-508dd7461717">
      <Terms xmlns="http://schemas.microsoft.com/office/infopath/2007/PartnerControls"/>
    </lcf76f155ced4ddcb4097134ff3c332f>
    <password_x003a_kinetix_x0040_2023 xmlns="0e014752-10d2-4e4e-b400-508dd7461717" xsi:nil="true"/>
    <TaxCatchAll xmlns="13e621c5-9dc0-45e5-862d-e71ac435d2e2" xsi:nil="true"/>
    <Phase xmlns="0e014752-10d2-4e4e-b400-508dd746171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文件" ma:contentTypeID="0x010100A797F4B6AFC0CF4E91695D0A351844E7" ma:contentTypeVersion="18" ma:contentTypeDescription="建立新的文件。" ma:contentTypeScope="" ma:versionID="92e546fa67299111fc49eff525e9c934">
  <xsd:schema xmlns:xsd="http://www.w3.org/2001/XMLSchema" xmlns:xs="http://www.w3.org/2001/XMLSchema" xmlns:p="http://schemas.microsoft.com/office/2006/metadata/properties" xmlns:ns2="0e014752-10d2-4e4e-b400-508dd7461717" xmlns:ns3="13e621c5-9dc0-45e5-862d-e71ac435d2e2" targetNamespace="http://schemas.microsoft.com/office/2006/metadata/properties" ma:root="true" ma:fieldsID="42d0ebf91090327916f8536b8905c0b4" ns2:_="" ns3:_="">
    <xsd:import namespace="0e014752-10d2-4e4e-b400-508dd7461717"/>
    <xsd:import namespace="13e621c5-9dc0-45e5-862d-e71ac435d2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password_x003a_kinetix_x0040_2023" minOccurs="0"/>
                <xsd:element ref="ns2:MediaServiceSearchProperties" minOccurs="0"/>
                <xsd:element ref="ns2:Phas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014752-10d2-4e4e-b400-508dd74617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影像標籤" ma:readOnly="false" ma:fieldId="{5cf76f15-5ced-4ddc-b409-7134ff3c332f}" ma:taxonomyMulti="true" ma:sspId="dff76e5f-46cc-4c9b-a69e-56569a6a0f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password_x003a_kinetix_x0040_2023" ma:index="21" nillable="true" ma:displayName="password : Kinetix@2023" ma:format="Dropdown" ma:internalName="password_x003a_kinetix_x0040_2023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hase" ma:index="23" nillable="true" ma:displayName="Phase" ma:format="Dropdown" ma:internalName="Phase">
      <xsd:simpleType>
        <xsd:restriction base="dms:Choice">
          <xsd:enumeration value="Phase 1A"/>
          <xsd:enumeration value="Phase 1B"/>
          <xsd:enumeration value="PSC"/>
          <xsd:enumeration value="Checkpoin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621c5-9dc0-45e5-862d-e71ac435d2e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用對象: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用詳細資料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26448f13-867d-4468-8d93-eac99e17419d}" ma:internalName="TaxCatchAll" ma:showField="CatchAllData" ma:web="13e621c5-9dc0-45e5-862d-e71ac435d2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內容類型"/>
        <xsd:element ref="dc:title" minOccurs="0" maxOccurs="1" ma:index="4" ma:displayName="標題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CF6A4B-4229-4F8E-AE72-791F077F7821}">
  <ds:schemaRefs>
    <ds:schemaRef ds:uri="13e621c5-9dc0-45e5-862d-e71ac435d2e2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0e014752-10d2-4e4e-b400-508dd7461717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5D40EE4-CE94-4CFA-AACD-46980A44B2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014752-10d2-4e4e-b400-508dd7461717"/>
    <ds:schemaRef ds:uri="13e621c5-9dc0-45e5-862d-e71ac435d2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CD0F3E-E1EC-4371-BA9B-0EFAFBCD35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Financial Position&gt;&gt;</vt:lpstr>
      <vt:lpstr>F.1 EBS</vt:lpstr>
      <vt:lpstr>F.G.1_ClaimLiab</vt:lpstr>
      <vt:lpstr>F.G.2_PL</vt:lpstr>
      <vt:lpstr>F.G.2A_PL_Recog</vt:lpstr>
      <vt:lpstr>F.G.2B_PL_notRecog</vt:lpstr>
      <vt:lpstr>Capital Adequacy&gt;&gt;</vt:lpstr>
      <vt:lpstr>CA.MM.1.Q CA Summary</vt:lpstr>
      <vt:lpstr>CA.MM.1.U URR</vt:lpstr>
      <vt:lpstr>Business Performance&gt;&gt;</vt:lpstr>
      <vt:lpstr>B.G.R.1 GI Results (Total)</vt:lpstr>
      <vt:lpstr>B.G.R.1A GI Results (AY)</vt:lpstr>
      <vt:lpstr>B.G.R.1B GI Results (UY)</vt:lpstr>
      <vt:lpstr>B.G.R.2 Region</vt:lpstr>
      <vt:lpstr>B.G.TR.4 WS Generator</vt:lpstr>
      <vt:lpstr>B.G.TR.4.XYZ00_Claims_Cat</vt:lpstr>
      <vt:lpstr>'B.G.R.1 GI Results (Total)'!Print_Area</vt:lpstr>
      <vt:lpstr>'B.G.R.1A GI Results (AY)'!Print_Area</vt:lpstr>
      <vt:lpstr>'B.G.R.1B GI Results (UY)'!Print_Area</vt:lpstr>
      <vt:lpstr>'B.G.R.2 Region'!Print_Area</vt:lpstr>
      <vt:lpstr>'B.G.TR.4 WS Generator'!Print_Area</vt:lpstr>
      <vt:lpstr>B.G.TR.4.XYZ00_Claims_Cat!Print_Area</vt:lpstr>
      <vt:lpstr>'CA.MM.1.Q CA Summary'!Print_Area</vt:lpstr>
      <vt:lpstr>'CA.MM.1.U URR'!Print_Area</vt:lpstr>
      <vt:lpstr>'F.1 EBS'!Print_Area</vt:lpstr>
      <vt:lpstr>F.G.1_ClaimLiab!Print_Area</vt:lpstr>
      <vt:lpstr>F.G.2_PL!Print_Area</vt:lpstr>
      <vt:lpstr>F.G.2A_PL_Recog!Print_Area</vt:lpstr>
      <vt:lpstr>F.G.2B_PL_notRecog!Print_Area</vt:lpstr>
      <vt:lpstr>B.G.TR.4.XYZ00_Claims_Cat!Print_Titles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Insurance Authority</dc:creator>
  <cp:lastPrinted>2024-10-02T14:31:03Z</cp:lastPrinted>
  <dcterms:created xsi:type="dcterms:W3CDTF">2024-09-24T09:14:50Z</dcterms:created>
  <dcterms:modified xsi:type="dcterms:W3CDTF">2024-10-09T04:24:36Z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0x010100A797F4B6AFC0CF4E91695D0A351844E7</vt:lpwstr>
  </property>
  <property fmtid="{D5CDD505-2E9C-101B-9397-08002B2CF9AE}" pid="3" name="MediaServiceImageTags">
    <vt:lpwstr/>
  </property>
</Properties>
</file>